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8_{56079D46-857A-4211-8734-25C4F2B828D4}" xr6:coauthVersionLast="34" xr6:coauthVersionMax="34" xr10:uidLastSave="{00000000-0000-0000-0000-000000000000}"/>
  <bookViews>
    <workbookView xWindow="0" yWindow="0" windowWidth="23040" windowHeight="9072" activeTab="7" xr2:uid="{00000000-000D-0000-FFFF-FFFF00000000}"/>
  </bookViews>
  <sheets>
    <sheet name="титул лист" sheetId="6" r:id="rId1"/>
    <sheet name="таблица 1" sheetId="1" r:id="rId2"/>
    <sheet name="таблица 2" sheetId="2" r:id="rId3"/>
    <sheet name="таблица 3" sheetId="5" r:id="rId4"/>
    <sheet name="таблица 4" sheetId="4" r:id="rId5"/>
    <sheet name="Таблица 2.1" sheetId="7" r:id="rId6"/>
    <sheet name="обоснования бюджет" sheetId="8" r:id="rId7"/>
    <sheet name="обоснования внебюджет" sheetId="9" r:id="rId8"/>
  </sheets>
  <calcPr calcId="179017"/>
</workbook>
</file>

<file path=xl/calcChain.xml><?xml version="1.0" encoding="utf-8"?>
<calcChain xmlns="http://schemas.openxmlformats.org/spreadsheetml/2006/main">
  <c r="E197" i="9" l="1"/>
  <c r="E187" i="9"/>
  <c r="E174" i="9"/>
  <c r="F157" i="9"/>
  <c r="E122" i="9"/>
  <c r="E104" i="9"/>
  <c r="F92" i="9"/>
  <c r="C69" i="9"/>
  <c r="D68" i="9"/>
  <c r="I68" i="9" s="1"/>
  <c r="D67" i="9"/>
  <c r="I67" i="9" s="1"/>
  <c r="D66" i="9"/>
  <c r="I66" i="9" s="1"/>
  <c r="D65" i="9"/>
  <c r="I65" i="9" s="1"/>
  <c r="D64" i="9"/>
  <c r="I64" i="9" s="1"/>
  <c r="D63" i="9"/>
  <c r="I63" i="9" s="1"/>
  <c r="D62" i="9"/>
  <c r="I62" i="9" s="1"/>
  <c r="D61" i="9"/>
  <c r="I61" i="9" s="1"/>
  <c r="D60" i="9"/>
  <c r="I60" i="9" s="1"/>
  <c r="D59" i="9"/>
  <c r="I59" i="9" s="1"/>
  <c r="D58" i="9"/>
  <c r="I58" i="9" s="1"/>
  <c r="D57" i="9"/>
  <c r="I57" i="9" s="1"/>
  <c r="D56" i="9"/>
  <c r="I56" i="9" s="1"/>
  <c r="D55" i="9"/>
  <c r="I55" i="9" s="1"/>
  <c r="D54" i="9"/>
  <c r="I54" i="9" s="1"/>
  <c r="D53" i="9"/>
  <c r="I53" i="9" s="1"/>
  <c r="D52" i="9"/>
  <c r="I52" i="9" s="1"/>
  <c r="D51" i="9"/>
  <c r="I51" i="9" s="1"/>
  <c r="D50" i="9"/>
  <c r="I50" i="9" s="1"/>
  <c r="D49" i="9"/>
  <c r="I49" i="9" s="1"/>
  <c r="D48" i="9"/>
  <c r="I48" i="9" s="1"/>
  <c r="D47" i="9"/>
  <c r="I47" i="9" s="1"/>
  <c r="D46" i="9"/>
  <c r="I46" i="9" s="1"/>
  <c r="D45" i="9"/>
  <c r="I45" i="9" s="1"/>
  <c r="D44" i="9"/>
  <c r="I44" i="9" s="1"/>
  <c r="D43" i="9"/>
  <c r="I43" i="9" s="1"/>
  <c r="D42" i="9"/>
  <c r="I42" i="9" s="1"/>
  <c r="D41" i="9"/>
  <c r="I41" i="9" s="1"/>
  <c r="D40" i="9"/>
  <c r="I40" i="9" s="1"/>
  <c r="D39" i="9"/>
  <c r="I39" i="9" s="1"/>
  <c r="D38" i="9"/>
  <c r="I38" i="9" s="1"/>
  <c r="D37" i="9"/>
  <c r="I37" i="9" s="1"/>
  <c r="D36" i="9"/>
  <c r="I36" i="9" s="1"/>
  <c r="D35" i="9"/>
  <c r="I35" i="9" s="1"/>
  <c r="D34" i="9"/>
  <c r="I34" i="9" s="1"/>
  <c r="D33" i="9"/>
  <c r="I33" i="9" s="1"/>
  <c r="D32" i="9"/>
  <c r="I32" i="9" s="1"/>
  <c r="D31" i="9"/>
  <c r="I31" i="9" s="1"/>
  <c r="D30" i="9"/>
  <c r="I30" i="9" s="1"/>
  <c r="D29" i="9"/>
  <c r="I29" i="9" s="1"/>
  <c r="D28" i="9"/>
  <c r="I28" i="9" s="1"/>
  <c r="D27" i="9"/>
  <c r="I27" i="9" s="1"/>
  <c r="D26" i="9"/>
  <c r="I26" i="9" s="1"/>
  <c r="D25" i="9"/>
  <c r="I25" i="9" s="1"/>
  <c r="D24" i="9"/>
  <c r="I24" i="9" s="1"/>
  <c r="D23" i="9"/>
  <c r="I23" i="9" s="1"/>
  <c r="F90" i="8"/>
  <c r="D69" i="8"/>
  <c r="I69" i="8" s="1"/>
  <c r="D68" i="8"/>
  <c r="I68" i="8" s="1"/>
  <c r="D67" i="8"/>
  <c r="I67" i="8" s="1"/>
  <c r="D66" i="8"/>
  <c r="I66" i="8" s="1"/>
  <c r="D65" i="8"/>
  <c r="I65" i="8" s="1"/>
  <c r="D64" i="8"/>
  <c r="I64" i="8" s="1"/>
  <c r="D63" i="8"/>
  <c r="I63" i="8" s="1"/>
  <c r="D62" i="8"/>
  <c r="I62" i="8" s="1"/>
  <c r="D61" i="8"/>
  <c r="I61" i="8" s="1"/>
  <c r="D60" i="8"/>
  <c r="I60" i="8" s="1"/>
  <c r="D59" i="8"/>
  <c r="I59" i="8" s="1"/>
  <c r="D58" i="8"/>
  <c r="I58" i="8" s="1"/>
  <c r="D57" i="8"/>
  <c r="I57" i="8" s="1"/>
  <c r="D56" i="8"/>
  <c r="I56" i="8" s="1"/>
  <c r="D55" i="8"/>
  <c r="I55" i="8" s="1"/>
  <c r="D54" i="8"/>
  <c r="I54" i="8" s="1"/>
  <c r="D53" i="8"/>
  <c r="I53" i="8" s="1"/>
  <c r="D52" i="8"/>
  <c r="I52" i="8" s="1"/>
  <c r="D51" i="8"/>
  <c r="I51" i="8" s="1"/>
  <c r="D50" i="8"/>
  <c r="I50" i="8" s="1"/>
  <c r="D49" i="8"/>
  <c r="I49" i="8" s="1"/>
  <c r="D48" i="8"/>
  <c r="I48" i="8" s="1"/>
  <c r="D47" i="8"/>
  <c r="I47" i="8" s="1"/>
  <c r="D46" i="8"/>
  <c r="I46" i="8" s="1"/>
  <c r="D45" i="8"/>
  <c r="I45" i="8" s="1"/>
  <c r="D44" i="8"/>
  <c r="I44" i="8" s="1"/>
  <c r="D43" i="8"/>
  <c r="I43" i="8" s="1"/>
  <c r="D42" i="8"/>
  <c r="I42" i="8" s="1"/>
  <c r="D41" i="8"/>
  <c r="I41" i="8" s="1"/>
  <c r="D40" i="8"/>
  <c r="I40" i="8" s="1"/>
  <c r="D39" i="8"/>
  <c r="I39" i="8" s="1"/>
  <c r="D38" i="8"/>
  <c r="I38" i="8" s="1"/>
  <c r="D37" i="8"/>
  <c r="I37" i="8" s="1"/>
  <c r="D36" i="8"/>
  <c r="I36" i="8" s="1"/>
  <c r="D35" i="8"/>
  <c r="I35" i="8" s="1"/>
  <c r="D34" i="8"/>
  <c r="I34" i="8" s="1"/>
  <c r="D33" i="8"/>
  <c r="I33" i="8" s="1"/>
  <c r="D32" i="8"/>
  <c r="I32" i="8" s="1"/>
  <c r="D31" i="8"/>
  <c r="I31" i="8" s="1"/>
  <c r="D30" i="8"/>
  <c r="I30" i="8" s="1"/>
  <c r="D29" i="8"/>
  <c r="I29" i="8" s="1"/>
  <c r="D28" i="8"/>
  <c r="I28" i="8" s="1"/>
  <c r="D27" i="8"/>
  <c r="I27" i="8" s="1"/>
  <c r="D26" i="8"/>
  <c r="I26" i="8" s="1"/>
  <c r="D25" i="8"/>
  <c r="I25" i="8" s="1"/>
  <c r="D24" i="8"/>
  <c r="I24" i="8" s="1"/>
  <c r="D69" i="9" l="1"/>
  <c r="I69" i="9"/>
  <c r="I70" i="8"/>
  <c r="D70" i="8"/>
  <c r="E167" i="8"/>
  <c r="E157" i="8"/>
  <c r="F137" i="8"/>
  <c r="F119" i="8"/>
  <c r="E147" i="8"/>
</calcChain>
</file>

<file path=xl/sharedStrings.xml><?xml version="1.0" encoding="utf-8"?>
<sst xmlns="http://schemas.openxmlformats.org/spreadsheetml/2006/main" count="685" uniqueCount="364">
  <si>
    <t>№ п/п</t>
  </si>
  <si>
    <t>Наименование показателя</t>
  </si>
  <si>
    <t>Сумма, тыс. руб.</t>
  </si>
  <si>
    <t>(последнюю отчетную дату)</t>
  </si>
  <si>
    <t>Таблица 1</t>
  </si>
  <si>
    <t>Нефинансовые активы, всего:</t>
  </si>
  <si>
    <t>из них</t>
  </si>
  <si>
    <t>недвижимое имущество, всего:</t>
  </si>
  <si>
    <t>в том числе:</t>
  </si>
  <si>
    <t>остаточная стоимость</t>
  </si>
  <si>
    <t>особо ценное движимое имущество, всего:</t>
  </si>
  <si>
    <t>Финансовые активы, всего:</t>
  </si>
  <si>
    <t>из них:</t>
  </si>
  <si>
    <t>денежные средства учреждения, всего:</t>
  </si>
  <si>
    <t>денежные средства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</si>
  <si>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</si>
  <si>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</si>
  <si>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</si>
  <si>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</si>
  <si>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</t>
  </si>
  <si>
    <t>долговые обязательства</t>
  </si>
  <si>
    <t>кредиторская задолженность:</t>
  </si>
  <si>
    <t>в том числе</t>
  </si>
  <si>
    <t>просроченная кредиторская задолженность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</si>
  <si>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</si>
  <si>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</si>
  <si>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</si>
  <si>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</si>
  <si>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субсидия на финансовое обеспечение выполнения государственного задания</t>
  </si>
  <si>
    <t>поступления от оказания услуг (выполнения работ) на платной основе и от приносящей доход деятельности</t>
  </si>
  <si>
    <t>из них гранты</t>
  </si>
  <si>
    <t>Таблица 2</t>
  </si>
  <si>
    <t>Показатели по поступлениям и выплатам учреждения</t>
  </si>
  <si>
    <t>Поступления от доходов, всего:</t>
  </si>
  <si>
    <t>Х</t>
  </si>
  <si>
    <t>в  том числе:</t>
  </si>
  <si>
    <t>доходы от собственности</t>
  </si>
  <si>
    <t>дополнительные платные услуги</t>
  </si>
  <si>
    <t>доходы от иной приносящей доход деятельности</t>
  </si>
  <si>
    <t>прочие доходы</t>
  </si>
  <si>
    <t>Выплаты по расходам, всего</t>
  </si>
  <si>
    <t>в том числе на:</t>
  </si>
  <si>
    <t>выплаты по персоналу всего:</t>
  </si>
  <si>
    <t>Выбытие финансовых активов, всего: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</si>
  <si>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</si>
  <si>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</si>
  <si>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</si>
  <si>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</si>
  <si>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строки</t>
  </si>
  <si>
    <t>Сумма (руб., с точностью до двух знаков после запятой - 0,00)</t>
  </si>
  <si>
    <t>Таблица 3</t>
  </si>
  <si>
    <t>Сведения о средствах, поступающих во временное распоряжение учреждения</t>
  </si>
  <si>
    <t>(очередной финансовый год)</t>
  </si>
  <si>
    <t>Поступление</t>
  </si>
  <si>
    <t>Выбытие</t>
  </si>
  <si>
    <t>010</t>
  </si>
  <si>
    <t>020</t>
  </si>
  <si>
    <t>030</t>
  </si>
  <si>
    <t>040</t>
  </si>
  <si>
    <t>Сумма (тыс.руб.)</t>
  </si>
  <si>
    <t>Таблица 4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</si>
  <si>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</si>
  <si>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</si>
  <si>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</si>
  <si>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</si>
  <si>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УТВЕРЖДАЮ</t>
  </si>
  <si>
    <t>(подпись)</t>
  </si>
  <si>
    <t>(расшифровка подписи)</t>
  </si>
  <si>
    <t>КОДЫ</t>
  </si>
  <si>
    <t>Форма по ОКУД</t>
  </si>
  <si>
    <t>Дата</t>
  </si>
  <si>
    <t>по ОКПО</t>
  </si>
  <si>
    <t>по Реестру</t>
  </si>
  <si>
    <t>Даты изменений</t>
  </si>
  <si>
    <t>по ОКТМО</t>
  </si>
  <si>
    <t>Глава по БК</t>
  </si>
  <si>
    <t>по ОКЕИ</t>
  </si>
  <si>
    <t>по ОКВ</t>
  </si>
  <si>
    <t>Государственное учреждение</t>
  </si>
  <si>
    <t>ИНН</t>
  </si>
  <si>
    <t>КПП</t>
  </si>
  <si>
    <t>Наименование бюджета</t>
  </si>
  <si>
    <t>Орган, осуществляющий функции и полномочия учредителя</t>
  </si>
  <si>
    <t>Единица измерения: руб.</t>
  </si>
  <si>
    <t>(наименование иностранной валюты)</t>
  </si>
  <si>
    <t>1. Цели деятельности государственного учреждения (в соответствии с уставом)</t>
  </si>
  <si>
    <t>2.Основные виды деятельности государственного учреждения</t>
  </si>
  <si>
    <t>3. Платные услуги, оказываемые государственным учреждением</t>
  </si>
  <si>
    <t>4. Сведения о государственном имуществе, находящемся на праве оперативного управления</t>
  </si>
  <si>
    <t>Балансовая стоимость имущества</t>
  </si>
  <si>
    <t>ИТОГО</t>
  </si>
  <si>
    <t>закрепленного собственником/приобретенного за счет выделенных собственником средств</t>
  </si>
  <si>
    <t>приобретенного за счет средств, полученных от приносящей доходы деятельности</t>
  </si>
  <si>
    <t>Недвижимое имущество</t>
  </si>
  <si>
    <t>Движимое имущество</t>
  </si>
  <si>
    <t>Всего</t>
  </si>
  <si>
    <t>Приложение</t>
  </si>
  <si>
    <t>к Требованиям к плану</t>
  </si>
  <si>
    <t>финансово-хозяйственной</t>
  </si>
  <si>
    <t>деятельности государственного</t>
  </si>
  <si>
    <t>учреждения, утвержденного</t>
  </si>
  <si>
    <t>труда и социальной</t>
  </si>
  <si>
    <t>защиты населения</t>
  </si>
  <si>
    <t>Новгородской области</t>
  </si>
  <si>
    <t>от</t>
  </si>
  <si>
    <t>№</t>
  </si>
  <si>
    <t>субсидии на иные цели, в том числе на осуществление капитальных вложений</t>
  </si>
  <si>
    <t>доходы от штрафов, пеней</t>
  </si>
  <si>
    <t>субсидия на выполнение государственного задания</t>
  </si>
  <si>
    <t>субсидия на иные цели</t>
  </si>
  <si>
    <t>иные доходы</t>
  </si>
  <si>
    <t xml:space="preserve">оплата  труда </t>
  </si>
  <si>
    <t>начисления на оплату труда</t>
  </si>
  <si>
    <t>приобретение работ, услуг</t>
  </si>
  <si>
    <t>услуги связи</t>
  </si>
  <si>
    <t>транспортные услуги</t>
  </si>
  <si>
    <t>коммунальные услуги</t>
  </si>
  <si>
    <t>аренда</t>
  </si>
  <si>
    <t>содержание помещений</t>
  </si>
  <si>
    <t>прочие работы, услуги</t>
  </si>
  <si>
    <t>Социальное обеспечение, всего</t>
  </si>
  <si>
    <t>пособия по социальной помощи</t>
  </si>
  <si>
    <t>прочие расходы</t>
  </si>
  <si>
    <t>Расходы по  приобретению нефинансовых активов, всего</t>
  </si>
  <si>
    <t>увеличение остатков  основных средств</t>
  </si>
  <si>
    <t>увеличение остатков нематериальных активов</t>
  </si>
  <si>
    <t>(должность)</t>
  </si>
  <si>
    <t>(ФИО )</t>
  </si>
  <si>
    <t>(ФИО)</t>
  </si>
  <si>
    <t>средства обязательного медицинского страхования</t>
  </si>
  <si>
    <t>увеличение остатков материальных запасов</t>
  </si>
  <si>
    <t>Год начала закупки</t>
  </si>
  <si>
    <t>Сумма выплат по расходам на закупку товаров, работ и услуг, руб. (с точностью до двух знаков после запятой- 0,00)</t>
  </si>
  <si>
    <t>всего закупки</t>
  </si>
  <si>
    <t>на 20____г. очередной финансовый год</t>
  </si>
  <si>
    <t>на 20___г. 1-ый год планового периода</t>
  </si>
  <si>
    <t>на 20___г. 2-ой год планового периода</t>
  </si>
  <si>
    <t>Таблица 2.1.</t>
  </si>
  <si>
    <t>в соответствии с Федеральным законом от 5 апреля 2013 г. № 44-ФЗ "О контрактной системе \в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</si>
  <si>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</si>
  <si>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Показатели выплат по расходам на закупку товаров, работ, услуг учреждения</t>
  </si>
  <si>
    <t>Наименование учреждения</t>
  </si>
  <si>
    <t>Выплаты по расходам на закупку товаров, работ, услуг, всего:</t>
  </si>
  <si>
    <t>0001</t>
  </si>
  <si>
    <t>в том числе: на оплату контрактов, заключенных до начала очередного финансового года:</t>
  </si>
  <si>
    <t>1001</t>
  </si>
  <si>
    <t>на закупку товаров, работ, услуг по году начала закупки:</t>
  </si>
  <si>
    <t>2001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</si>
  <si>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</si>
  <si>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</si>
  <si>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</si>
  <si>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</si>
  <si>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</si>
  <si>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</si>
  <si>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Ежемесячная надбавка к должностному окладу, %</t>
  </si>
  <si>
    <t>Фонд оплаты труда в год, руб. (гр.3 х гр.4х(1+гр.8/100) х гр.9х12)</t>
  </si>
  <si>
    <t>Расчеты (обоснования)</t>
  </si>
  <si>
    <t>к плану финансово-хозяйственной деятельности государственного учреждения</t>
  </si>
  <si>
    <t>Код видов расходов</t>
  </si>
  <si>
    <t>Источник финансового обеспечения</t>
  </si>
  <si>
    <t>1.1. Расчеты (обоснования) расходов на оплату труда</t>
  </si>
  <si>
    <t>Наименование расходов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</si>
  <si>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</si>
  <si>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</si>
  <si>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</si>
  <si>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</si>
  <si>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1.1</t>
  </si>
  <si>
    <t>по ставке 22,0%</t>
  </si>
  <si>
    <t>1.2</t>
  </si>
  <si>
    <t>по ставке 10,0 %</t>
  </si>
  <si>
    <t>1.3</t>
  </si>
  <si>
    <t>с применением пониженных тарифов взносов в Пенсионный фонд Российской Федерации для отдельных категорий плательщиков</t>
  </si>
  <si>
    <t>2</t>
  </si>
  <si>
    <t>Страховые взносы в Фонд социального страхования Российской Федерации, всего</t>
  </si>
  <si>
    <t>2.1</t>
  </si>
  <si>
    <t>обязательное социальное страхование на случай временной нетрудоспособности и в связи с материнством по ставке 2.9 %</t>
  </si>
  <si>
    <t>2.2</t>
  </si>
  <si>
    <t>с применением ставки взносов в Фонд социального страхования Российской Федерации по ставке 0,0 %</t>
  </si>
  <si>
    <t>2.3</t>
  </si>
  <si>
    <t>обязательное социальное страхование от несчастных случаев на производстве и профессиональных заболеваний по ставке 0,2 %</t>
  </si>
  <si>
    <t>2.4</t>
  </si>
  <si>
    <t>2.5</t>
  </si>
  <si>
    <t>обязательное социальное страхование от несчастных случаев на производстве и профессиональных заболеваний по ставке 0,__ % *</t>
  </si>
  <si>
    <t>3</t>
  </si>
  <si>
    <t>Страховые взносы в Федеральный фонд обязательного медицинского страхования, всего (по ставке 5,1 %)</t>
  </si>
  <si>
    <t>Код расходов</t>
  </si>
  <si>
    <t>Размер одной выплаты, руб.</t>
  </si>
  <si>
    <t>Количество выплат в год</t>
  </si>
  <si>
    <t>Общая сумма выплат, руб. ( гр. 3 х гр. 4)</t>
  </si>
  <si>
    <t>Налоговая база, руб.</t>
  </si>
  <si>
    <t>Ставка налога, %</t>
  </si>
  <si>
    <t>Сумма исчисленного налога, подлежащего уплате, руб. ( гр. 3 х гр. 4 / 100)</t>
  </si>
  <si>
    <t>Количество номеров</t>
  </si>
  <si>
    <t>Количество платежей в год</t>
  </si>
  <si>
    <t>Стоимость за единицу, руб.</t>
  </si>
  <si>
    <t>Сумма, руб. ( гр.3 х гр. 4 х гр. 5)</t>
  </si>
  <si>
    <t xml:space="preserve">Наименование показателя </t>
  </si>
  <si>
    <t>Размер потребления ресурсов</t>
  </si>
  <si>
    <t>Тариф (с учетом НДС), руб.</t>
  </si>
  <si>
    <t>Индексация, %</t>
  </si>
  <si>
    <t>Сумма, руб. ( гр.4 х гр. 5 х гр. 6)</t>
  </si>
  <si>
    <t>Количество</t>
  </si>
  <si>
    <t>Обьект</t>
  </si>
  <si>
    <t>Количество работ (услуг)</t>
  </si>
  <si>
    <t>Стоимость  работ (услуг), руб.</t>
  </si>
  <si>
    <t>Количество договоров</t>
  </si>
  <si>
    <t>Стоимость  услуги, руб.</t>
  </si>
  <si>
    <t>Средняя стоимость, руб.</t>
  </si>
  <si>
    <t>Сумма, руб. ( гр. 2 х гр. 3)</t>
  </si>
  <si>
    <t>(наименование должности лица, утверждающего документ;)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</si>
  <si>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</si>
  <si>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5.1</t>
  </si>
  <si>
    <t>иные субсидии, предоставленные из бюджета</t>
  </si>
  <si>
    <t>Директор</t>
  </si>
  <si>
    <t>Трифонова В.Б.</t>
  </si>
  <si>
    <t>января</t>
  </si>
  <si>
    <t>2018г.</t>
  </si>
  <si>
    <t>"  15         "</t>
  </si>
  <si>
    <t xml:space="preserve">Целью создания Учреждения является осуществление социального обслуживания и социального сопровождения населения в соответствии с Федеральном законом от 28.12.2013 N 442-ФЗ «Об основах социального обслуживания граждан в Российской Федерации», иными нормативными правовыми актами Российской Федерации и Новгородской области. </t>
  </si>
  <si>
    <t xml:space="preserve"> Учреждение осуществляет следующие виды деятельности :осуществление социального обслуживания населения в форме социального обслуживания на дому, полустационарной и стационарной формах;содействие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сопровождение); организация отдыха и оздоровления детей, находящихся в трудной жизненной ситуации; выявление несовершеннолетних, находящихся в социально опасном положении, а также семьей, несовершеннолетние члены которых нуждаются в социальных услугах, осуществление социальной реабилитацию этих лиц, оказывают им необходимую помощь в соответствии с индивидуальными программами социальной реабилитации; выявление и устранение причин и условий, способствующих безнадзорности и беспризорности несовершеннолетних;
содействуют органам опеки и попечительства в осуществлении устройства несовершеннолетних, оставшихся без попечения родителей или иных законных представителей;  профилактика обстоятельств, обусловливающих нуждаемость гражданина в социальном обслуживании; организация труда работников Учреждения и повышение их квалификации; внедрение в практику работы по социальному обслуживанию и социальному сопровождению новых социальных технологий.
</t>
  </si>
  <si>
    <t xml:space="preserve">Иные виды деятельности, приносящие доход, не запрещённые действующим законодательством Российской Федерации: ремонт швейных машин, меховых кожаных изделий, головных уборов и изделий текстильной галантереи; пошив швейных меховых и кожаных изделий, головных уборов и изделий текстильной галантереи;прочие услуги по ремонту и пошиву швейных, меховых и кожаных изделий, головных уборов и изделий текстильной галантереи; ремонт мебели; услуги прачечных;   прочие услуги оказываемые при ремонте и строительстве жилья и других построек; услуги бань, душевых, саун;  прочие услуги, оказываемые в банях и душевых; ритуальные услуги; услуги пассажирского транспорта;  услуги грузового автомобильного транспорта; прочие услуги правового характера; прочие услуги производственного характера; услуги предприятий по прокату;  парикмахерские и косметические услуги, оказываемые ганизациями коммунально-бытового назначения; прочие услуги непроизводственного характера; услуги по организации потребления и обслуживания; услуги по реализации кулинарной продукции; услуги копировально-множительные; услуги розничной торговли.
</t>
  </si>
  <si>
    <t>ПЛАН ФИНАНСОВО-ХОЗЯЙСТВЕННОЙ ДЕЯТЕЛЬНОСТИ ГОСУДАРСТВЕННОГО УЧРЕЖДЕНИЯ НА 2018 ГОД</t>
  </si>
  <si>
    <t>от "15" января 2018 Г.</t>
  </si>
  <si>
    <t>15.01.2018</t>
  </si>
  <si>
    <t>98688577</t>
  </si>
  <si>
    <t>областной бюджет</t>
  </si>
  <si>
    <t>49000000</t>
  </si>
  <si>
    <t>министерство труда и социальной защиты населения Новгородской области</t>
  </si>
  <si>
    <t>948</t>
  </si>
  <si>
    <t>383</t>
  </si>
  <si>
    <t>Показатели финансового состояния учреждения                      на  31 декабря 2017 г.</t>
  </si>
  <si>
    <t>Главный бухгалтер</t>
  </si>
  <si>
    <t>Бояркина Е.В.</t>
  </si>
  <si>
    <t>на  2018 г.</t>
  </si>
  <si>
    <t>на 31 декабря  2017 г.</t>
  </si>
  <si>
    <t>на  2018 год</t>
  </si>
  <si>
    <t>Областное автономное учреждение социального обслуживания "Окуловский комплексный центр социального обслуживания населения"</t>
  </si>
  <si>
    <t>на 2018г. очередной финансовый год</t>
  </si>
  <si>
    <t>на 2019 г. 1-ый год планового периода</t>
  </si>
  <si>
    <t>на 2020г. 2-ой год планового периода</t>
  </si>
  <si>
    <t>Земельный участок № 1</t>
  </si>
  <si>
    <t>Налог на имушество</t>
  </si>
  <si>
    <t>Предоставление абонентской линии</t>
  </si>
  <si>
    <t>Внутризоновые соединения</t>
  </si>
  <si>
    <t>Местные соединения (безлимитный)</t>
  </si>
  <si>
    <t>Доступ к сети интернет</t>
  </si>
  <si>
    <t>Отопление</t>
  </si>
  <si>
    <t>Электрическая энергия ( село)</t>
  </si>
  <si>
    <t>Электрическая энергия (город)</t>
  </si>
  <si>
    <t>Водоснабжение</t>
  </si>
  <si>
    <t>Водоотведение</t>
  </si>
  <si>
    <t>Заправка картриджей</t>
  </si>
  <si>
    <t>Картридж для принтера</t>
  </si>
  <si>
    <t>Уборка и транспортировка твердых отходов</t>
  </si>
  <si>
    <t>Здание приюта</t>
  </si>
  <si>
    <t>Обслуживание А(О)ПС</t>
  </si>
  <si>
    <t>Дизенфекция мусорного контейнера</t>
  </si>
  <si>
    <t>Ремонт автомобиля</t>
  </si>
  <si>
    <t>Автомобиль Fiat</t>
  </si>
  <si>
    <t>Охрана КТС</t>
  </si>
  <si>
    <t>Предрейсовый медицинский осмотр</t>
  </si>
  <si>
    <t>Услуги питания( воспитанники приюта в школах)</t>
  </si>
  <si>
    <t>Медицинский осмотр сотрудников учреждения</t>
  </si>
  <si>
    <t>Приобретение продуктов питания</t>
  </si>
  <si>
    <t>Приобретение медикаментов</t>
  </si>
  <si>
    <t>Приобретение бланков</t>
  </si>
  <si>
    <t>Приобретение хозяйственных товаров</t>
  </si>
  <si>
    <t>Приобретение канцелярских товаров</t>
  </si>
  <si>
    <t>Руководитель</t>
  </si>
  <si>
    <t>Заместитель директора по общим вопросам</t>
  </si>
  <si>
    <t>Заместитель директра по воспитательной и реабилитационной работе</t>
  </si>
  <si>
    <t>Юрисконсульт</t>
  </si>
  <si>
    <t>Экономист</t>
  </si>
  <si>
    <t>Администратор баз данных</t>
  </si>
  <si>
    <t>Специалист по кадрам</t>
  </si>
  <si>
    <t>Уборщица служебных помещений</t>
  </si>
  <si>
    <t>Инженер по охране труда и техники безопасности</t>
  </si>
  <si>
    <t>Специалист по пожарной безопасности</t>
  </si>
  <si>
    <t>Водитель автомобиля</t>
  </si>
  <si>
    <t>Бухгалтер</t>
  </si>
  <si>
    <t>Кассир</t>
  </si>
  <si>
    <t>Заведующий хозяйством</t>
  </si>
  <si>
    <t>Рабочий по комплексному обслуживанию здания</t>
  </si>
  <si>
    <t>Кладовщик</t>
  </si>
  <si>
    <t>Подсобный рабочий</t>
  </si>
  <si>
    <t>Кастелянша</t>
  </si>
  <si>
    <t>Специалист по социальной работе</t>
  </si>
  <si>
    <t>Электромонтер</t>
  </si>
  <si>
    <t>Секретарь</t>
  </si>
  <si>
    <t>Парикмахер</t>
  </si>
  <si>
    <t>Швея</t>
  </si>
  <si>
    <t>Механик</t>
  </si>
  <si>
    <t>Главный специалист</t>
  </si>
  <si>
    <t>Заведующий отделением</t>
  </si>
  <si>
    <t>Социальный работник</t>
  </si>
  <si>
    <t>Психолог</t>
  </si>
  <si>
    <t>Социальный педагог</t>
  </si>
  <si>
    <t>Машинист по стирке и ремонту одежды</t>
  </si>
  <si>
    <t>Заведующий производством</t>
  </si>
  <si>
    <t>Повар</t>
  </si>
  <si>
    <t>Дворник</t>
  </si>
  <si>
    <t>Работник по обслуживанию в бане</t>
  </si>
  <si>
    <t>Культорганизатор</t>
  </si>
  <si>
    <t>Врач</t>
  </si>
  <si>
    <t>Медицинская сестра</t>
  </si>
  <si>
    <t>Воспитатель</t>
  </si>
  <si>
    <t>Инструктор по физкультуре</t>
  </si>
  <si>
    <t>Инструктор по труду</t>
  </si>
  <si>
    <t>Педагог-психолог</t>
  </si>
  <si>
    <t>Младший воспитатель</t>
  </si>
  <si>
    <t>Сторож</t>
  </si>
  <si>
    <t>Старшая медицинская сестра</t>
  </si>
  <si>
    <t>Санитарка</t>
  </si>
  <si>
    <t>1.2.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</si>
  <si>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 xml:space="preserve">Главный бухгалтер                              Бояркина Е.В.                 </t>
  </si>
  <si>
    <t>поступления от оказания услуг ( выполнения работ) на платной основе и от приносящей доход деятельности</t>
  </si>
  <si>
    <t>2. Расчет (обоснования) расходов на уплату налогов, сборов и иных платежей</t>
  </si>
  <si>
    <t>Налог на имущество(851)</t>
  </si>
  <si>
    <t>Транспортный налог( Chevrolet Niva)</t>
  </si>
  <si>
    <t>Транспортный налог( автомобиль ГАЗ 2705)</t>
  </si>
  <si>
    <t>Земельный участок( №2)</t>
  </si>
  <si>
    <t>Транспортный налог( автомобиль ГАЗ 32213)</t>
  </si>
  <si>
    <t>Транспортный налог( Fiat Ducato)</t>
  </si>
  <si>
    <t>Плата за негативное воздействие на окружающую среду</t>
  </si>
  <si>
    <t>Штрафы, неустойка</t>
  </si>
  <si>
    <t>3. Расчет (обоснование) прочих расходов (кроме расходов на закупку товаров, работ, услуг)</t>
  </si>
  <si>
    <t xml:space="preserve">4. Расчет (обоснование) расходов на закупку товаров, работ, услуг </t>
  </si>
  <si>
    <t>Услуги ADSL</t>
  </si>
  <si>
    <t>Предоставление соединений в пакетах услуг</t>
  </si>
  <si>
    <t>Абонентская плата за услуги по мониторингу (Глонас)</t>
  </si>
  <si>
    <t>Пересылка почтовой корреспонденции</t>
  </si>
  <si>
    <t>Автомобиль</t>
  </si>
  <si>
    <t>Техническое обслуживание (охрана)</t>
  </si>
  <si>
    <t>Здание дома интерната</t>
  </si>
  <si>
    <t>Ремонт офисной техники</t>
  </si>
  <si>
    <t>Оргтехника</t>
  </si>
  <si>
    <t>Дератизация помещения</t>
  </si>
  <si>
    <t>Дизинфекция мусорного контейнера</t>
  </si>
  <si>
    <t>Мусорный контейнер</t>
  </si>
  <si>
    <t>Технический осмотр автомобиля</t>
  </si>
  <si>
    <t>Ремонт помещения</t>
  </si>
  <si>
    <t>Обслуживание узла учета тепла</t>
  </si>
  <si>
    <t>Медицинский осмотр сотрудников</t>
  </si>
  <si>
    <t>Использование прав на программу СБиС</t>
  </si>
  <si>
    <t>Медицинские услуги ( лабораторные исследования)</t>
  </si>
  <si>
    <t>Страхование автомобиля</t>
  </si>
  <si>
    <t>Предрейсовый осмотр</t>
  </si>
  <si>
    <t>Обучение на курсах, семинарах</t>
  </si>
  <si>
    <t xml:space="preserve">Приобретение продуктов питания </t>
  </si>
  <si>
    <t>Приобретение ГСМ</t>
  </si>
  <si>
    <t>Приобретение расходных материалов</t>
  </si>
  <si>
    <t>4.1. Расчет (обоснование) расходов на оплату услуг связи</t>
  </si>
  <si>
    <t>4.2. Расчет ( обоснование) расходов на оплату работ, услуг по содержанию имущества</t>
  </si>
  <si>
    <t>4.3 Расчет (обоснование) расходов на оплату прочих работ, услуг</t>
  </si>
  <si>
    <t>4.4. Расчет (обоснование) расходов на приобретение основных средств, материальных запасов</t>
  </si>
  <si>
    <t xml:space="preserve">3. Расчет (обоснование) расходов на закупку товаров, работ, услуг </t>
  </si>
  <si>
    <t>3.1. Расчет (обоснование) расходов на оплату услуг связи</t>
  </si>
  <si>
    <t>3.2 Расчет (обоснование) расходов на оплату коммунальных услуг</t>
  </si>
  <si>
    <t>3.3. Расчет ( обоснование) расходов на оплату работ, услуг по содержанию имущества</t>
  </si>
  <si>
    <t>Установленная числен-ность, единиц</t>
  </si>
  <si>
    <t>Приказом министерства</t>
  </si>
  <si>
    <t>3.4 Расчет (обоснование) расходов на оплату прочих работ, услуг</t>
  </si>
  <si>
    <t>3.5. Расчет (обоснование) расходов на приобретение основных средств, материальных запасов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</si>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</sst>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4" xfId="0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5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2" xfId="0" applyFont="1" applyBorder="1" applyAlignment="1">
      <alignment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/>
    <xf numFmtId="2" fontId="1" fillId="0" borderId="3" xfId="0" applyNumberFormat="1" applyFont="1" applyBorder="1" applyAlignment="1"/>
    <xf numFmtId="0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3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1" fillId="0" borderId="14" xfId="0" applyNumberFormat="1" applyFont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1" fillId="0" borderId="11" xfId="0" applyNumberFormat="1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9" xfId="0" applyFont="1" applyBorder="1" applyAlignment="1">
      <alignment wrapText="1"/>
    </xf>
    <xf numFmtId="2" fontId="7" fillId="0" borderId="10" xfId="0" applyNumberFormat="1" applyFont="1" applyBorder="1" applyAlignment="1">
      <alignment wrapText="1"/>
    </xf>
    <xf numFmtId="2" fontId="7" fillId="0" borderId="17" xfId="0" applyNumberFormat="1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7" fillId="0" borderId="19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7" fillId="0" borderId="11" xfId="0" applyNumberFormat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1" fillId="0" borderId="4" xfId="0" applyFont="1" applyBorder="1" applyAlignment="1"/>
    <xf numFmtId="49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9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28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3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5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opLeftCell="A18" workbookViewId="0">
      <selection activeCell="E18" sqref="E18:I18"/>
    </sheetView>
  </sheetViews>
  <sheetFormatPr defaultColWidth="9.109375" defaultRowHeight="15.6" x14ac:dyDescent="0.3"/>
  <cols>
    <col min="1" max="5" width="9.109375" style="1"/>
    <col min="6" max="6" width="9.5546875" style="1" bestFit="1" customWidth="1"/>
    <col min="7" max="10" width="9.109375" style="1"/>
    <col min="11" max="11" width="7.6640625" style="1" customWidth="1"/>
    <col min="12" max="12" width="10.44140625" style="1" customWidth="1"/>
    <col min="13" max="16384" width="9.109375" style="1"/>
  </cols>
  <sheetData>
    <row r="1" spans="2:14" x14ac:dyDescent="0.3">
      <c r="L1" s="180" t="s">
        <v>65</v>
      </c>
      <c r="M1" s="180"/>
      <c r="N1" s="180"/>
    </row>
    <row r="2" spans="2:14" x14ac:dyDescent="0.3">
      <c r="J2" s="182" t="s">
        <v>213</v>
      </c>
      <c r="K2" s="182"/>
      <c r="L2" s="182"/>
      <c r="M2" s="182"/>
      <c r="N2" s="182"/>
    </row>
    <row r="3" spans="2:14" x14ac:dyDescent="0.3">
      <c r="J3" s="182"/>
      <c r="K3" s="182"/>
      <c r="L3" s="182"/>
      <c r="M3" s="182"/>
      <c r="N3" s="182"/>
    </row>
    <row r="4" spans="2:14" x14ac:dyDescent="0.3">
      <c r="J4" s="182"/>
      <c r="K4" s="182"/>
      <c r="L4" s="182"/>
      <c r="M4" s="182"/>
      <c r="N4" s="182"/>
    </row>
    <row r="5" spans="2:14" x14ac:dyDescent="0.3">
      <c r="J5" s="182"/>
      <c r="K5" s="182"/>
      <c r="L5" s="182"/>
      <c r="M5" s="182"/>
      <c r="N5" s="182"/>
    </row>
    <row r="6" spans="2:14" ht="36.75" customHeight="1" x14ac:dyDescent="0.3">
      <c r="J6" s="183" t="s">
        <v>209</v>
      </c>
      <c r="K6" s="183"/>
      <c r="L6" s="183"/>
      <c r="M6" s="183"/>
      <c r="N6" s="183"/>
    </row>
    <row r="8" spans="2:14" x14ac:dyDescent="0.3">
      <c r="J8" s="181"/>
      <c r="K8" s="181"/>
      <c r="L8" s="185" t="s">
        <v>214</v>
      </c>
      <c r="M8" s="185"/>
      <c r="N8" s="185"/>
    </row>
    <row r="9" spans="2:14" x14ac:dyDescent="0.3">
      <c r="J9" s="184" t="s">
        <v>66</v>
      </c>
      <c r="K9" s="184"/>
      <c r="L9" s="184" t="s">
        <v>67</v>
      </c>
      <c r="M9" s="184"/>
      <c r="N9" s="184"/>
    </row>
    <row r="11" spans="2:14" x14ac:dyDescent="0.3">
      <c r="J11" s="18" t="s">
        <v>217</v>
      </c>
      <c r="K11" s="181" t="s">
        <v>215</v>
      </c>
      <c r="L11" s="181"/>
      <c r="M11" s="1" t="s">
        <v>216</v>
      </c>
    </row>
    <row r="13" spans="2:14" x14ac:dyDescent="0.3">
      <c r="D13" s="19"/>
      <c r="E13" s="19"/>
      <c r="F13" s="19"/>
      <c r="G13" s="19"/>
      <c r="H13" s="19"/>
      <c r="I13" s="19"/>
      <c r="M13" s="180" t="s">
        <v>68</v>
      </c>
      <c r="N13" s="180"/>
    </row>
    <row r="14" spans="2:14" ht="29.25" customHeight="1" x14ac:dyDescent="0.3">
      <c r="B14" s="179" t="s">
        <v>221</v>
      </c>
      <c r="C14" s="179"/>
      <c r="D14" s="179"/>
      <c r="E14" s="179"/>
      <c r="F14" s="179"/>
      <c r="G14" s="179"/>
      <c r="H14" s="179"/>
      <c r="I14" s="179"/>
      <c r="J14" s="179"/>
      <c r="K14" s="180" t="s">
        <v>69</v>
      </c>
      <c r="L14" s="180"/>
      <c r="M14" s="186"/>
      <c r="N14" s="186"/>
    </row>
    <row r="15" spans="2:14" ht="20.25" customHeight="1" x14ac:dyDescent="0.3">
      <c r="B15" s="85"/>
      <c r="C15" s="179"/>
      <c r="D15" s="179"/>
      <c r="E15" s="179"/>
      <c r="F15" s="179"/>
      <c r="G15" s="179"/>
      <c r="H15" s="179"/>
      <c r="I15" s="179"/>
      <c r="J15" s="85"/>
      <c r="K15" s="86"/>
      <c r="L15" s="86"/>
      <c r="M15" s="83"/>
      <c r="N15" s="84"/>
    </row>
    <row r="16" spans="2:14" x14ac:dyDescent="0.3">
      <c r="D16" s="180" t="s">
        <v>222</v>
      </c>
      <c r="E16" s="180"/>
      <c r="F16" s="180"/>
      <c r="G16" s="180"/>
      <c r="H16" s="180"/>
      <c r="I16" s="180"/>
      <c r="L16" s="1" t="s">
        <v>70</v>
      </c>
      <c r="M16" s="172" t="s">
        <v>223</v>
      </c>
      <c r="N16" s="173"/>
    </row>
    <row r="17" spans="1:14" x14ac:dyDescent="0.3">
      <c r="M17" s="172"/>
      <c r="N17" s="173"/>
    </row>
    <row r="18" spans="1:14" ht="68.25" customHeight="1" x14ac:dyDescent="0.3">
      <c r="A18" s="174" t="s">
        <v>78</v>
      </c>
      <c r="B18" s="174"/>
      <c r="C18" s="174"/>
      <c r="D18" s="174"/>
      <c r="E18" s="178" t="s">
        <v>363</v>
      </c>
      <c r="F18" s="178"/>
      <c r="G18" s="178"/>
      <c r="H18" s="178"/>
      <c r="I18" s="178"/>
      <c r="K18" s="171" t="s">
        <v>71</v>
      </c>
      <c r="L18" s="171"/>
      <c r="M18" s="172" t="s">
        <v>224</v>
      </c>
      <c r="N18" s="173"/>
    </row>
    <row r="19" spans="1:14" x14ac:dyDescent="0.3">
      <c r="K19" s="171" t="s">
        <v>72</v>
      </c>
      <c r="L19" s="171"/>
      <c r="M19" s="172"/>
      <c r="N19" s="173"/>
    </row>
    <row r="20" spans="1:14" x14ac:dyDescent="0.3">
      <c r="M20" s="172"/>
      <c r="N20" s="173"/>
    </row>
    <row r="21" spans="1:14" x14ac:dyDescent="0.3">
      <c r="C21" s="1" t="s">
        <v>79</v>
      </c>
      <c r="D21" s="181">
        <v>5311008234</v>
      </c>
      <c r="E21" s="181"/>
      <c r="F21" s="181"/>
      <c r="G21" s="1" t="s">
        <v>80</v>
      </c>
      <c r="H21" s="181">
        <v>531101001</v>
      </c>
      <c r="I21" s="181"/>
      <c r="J21" s="181"/>
      <c r="K21" s="171" t="s">
        <v>73</v>
      </c>
      <c r="L21" s="171"/>
      <c r="M21" s="172"/>
      <c r="N21" s="173"/>
    </row>
    <row r="22" spans="1:14" ht="20.25" customHeight="1" x14ac:dyDescent="0.3">
      <c r="A22" s="174" t="s">
        <v>81</v>
      </c>
      <c r="B22" s="174"/>
      <c r="C22" s="174"/>
      <c r="D22" s="174"/>
      <c r="E22" s="181" t="s">
        <v>225</v>
      </c>
      <c r="F22" s="181"/>
      <c r="G22" s="181"/>
      <c r="H22" s="181"/>
      <c r="I22" s="181"/>
      <c r="J22" s="181"/>
      <c r="K22" s="171" t="s">
        <v>74</v>
      </c>
      <c r="L22" s="171"/>
      <c r="M22" s="172" t="s">
        <v>226</v>
      </c>
      <c r="N22" s="173"/>
    </row>
    <row r="23" spans="1:14" x14ac:dyDescent="0.3">
      <c r="M23" s="172"/>
      <c r="N23" s="173"/>
    </row>
    <row r="24" spans="1:14" ht="35.25" customHeight="1" x14ac:dyDescent="0.3">
      <c r="A24" s="177" t="s">
        <v>82</v>
      </c>
      <c r="B24" s="177"/>
      <c r="C24" s="177"/>
      <c r="D24" s="177"/>
      <c r="E24" s="178" t="s">
        <v>227</v>
      </c>
      <c r="F24" s="178"/>
      <c r="G24" s="178"/>
      <c r="H24" s="178"/>
      <c r="I24" s="178"/>
      <c r="J24" s="178"/>
      <c r="K24" s="171" t="s">
        <v>75</v>
      </c>
      <c r="L24" s="171"/>
      <c r="M24" s="172" t="s">
        <v>228</v>
      </c>
      <c r="N24" s="173"/>
    </row>
    <row r="25" spans="1:14" x14ac:dyDescent="0.3">
      <c r="A25" s="174" t="s">
        <v>83</v>
      </c>
      <c r="B25" s="174"/>
      <c r="C25" s="174"/>
      <c r="D25" s="174"/>
      <c r="K25" s="171" t="s">
        <v>76</v>
      </c>
      <c r="L25" s="171"/>
      <c r="M25" s="172" t="s">
        <v>229</v>
      </c>
      <c r="N25" s="173"/>
    </row>
    <row r="26" spans="1:14" x14ac:dyDescent="0.3">
      <c r="A26" s="175"/>
      <c r="B26" s="175"/>
      <c r="C26" s="175"/>
      <c r="D26" s="175"/>
      <c r="K26" s="171" t="s">
        <v>77</v>
      </c>
      <c r="L26" s="171"/>
      <c r="M26" s="172"/>
      <c r="N26" s="173"/>
    </row>
    <row r="27" spans="1:14" x14ac:dyDescent="0.3">
      <c r="A27" s="176" t="s">
        <v>84</v>
      </c>
      <c r="B27" s="176"/>
      <c r="C27" s="176"/>
      <c r="D27" s="176"/>
    </row>
    <row r="31" spans="1:14" ht="36.75" customHeight="1" x14ac:dyDescent="0.3">
      <c r="A31" s="169" t="s">
        <v>85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</row>
    <row r="32" spans="1:14" x14ac:dyDescent="0.3">
      <c r="A32" s="170" t="s">
        <v>218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</row>
    <row r="33" spans="1:14" x14ac:dyDescent="0.3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</row>
    <row r="34" spans="1:14" x14ac:dyDescent="0.3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</row>
    <row r="35" spans="1:14" ht="9.75" customHeight="1" x14ac:dyDescent="0.3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</row>
    <row r="36" spans="1:14" hidden="1" x14ac:dyDescent="0.3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</row>
    <row r="37" spans="1:14" ht="5.25" hidden="1" customHeight="1" x14ac:dyDescent="0.3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</row>
    <row r="38" spans="1:14" hidden="1" x14ac:dyDescent="0.3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idden="1" x14ac:dyDescent="0.3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</row>
    <row r="40" spans="1:14" hidden="1" x14ac:dyDescent="0.3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</row>
    <row r="41" spans="1:14" hidden="1" x14ac:dyDescent="0.3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</row>
    <row r="42" spans="1:14" ht="21" customHeight="1" x14ac:dyDescent="0.3">
      <c r="A42" s="169" t="s">
        <v>86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x14ac:dyDescent="0.3">
      <c r="A43" s="170" t="s">
        <v>219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</row>
    <row r="44" spans="1:14" x14ac:dyDescent="0.3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x14ac:dyDescent="0.3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</row>
    <row r="46" spans="1:14" x14ac:dyDescent="0.3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</row>
    <row r="47" spans="1:14" x14ac:dyDescent="0.3">
      <c r="A47" s="170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</row>
    <row r="48" spans="1:14" x14ac:dyDescent="0.3">
      <c r="A48" s="170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</row>
    <row r="49" spans="1:14" x14ac:dyDescent="0.3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</row>
    <row r="50" spans="1:14" x14ac:dyDescent="0.3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1:14" ht="85.5" customHeight="1" x14ac:dyDescent="0.3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</row>
    <row r="52" spans="1:14" ht="24.75" customHeight="1" x14ac:dyDescent="0.3">
      <c r="A52" s="169" t="s">
        <v>87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</row>
    <row r="53" spans="1:14" x14ac:dyDescent="0.3">
      <c r="A53" s="170" t="s">
        <v>220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</row>
    <row r="54" spans="1:14" x14ac:dyDescent="0.3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</row>
    <row r="55" spans="1:14" x14ac:dyDescent="0.3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</row>
    <row r="56" spans="1:14" x14ac:dyDescent="0.3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</row>
    <row r="57" spans="1:14" x14ac:dyDescent="0.3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</row>
    <row r="58" spans="1:14" x14ac:dyDescent="0.3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</row>
    <row r="59" spans="1:14" x14ac:dyDescent="0.3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</row>
    <row r="60" spans="1:14" ht="63" customHeight="1" x14ac:dyDescent="0.3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</row>
    <row r="61" spans="1:14" ht="26.25" customHeight="1" x14ac:dyDescent="0.3">
      <c r="A61" s="156" t="s">
        <v>88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</row>
    <row r="62" spans="1:14" ht="18.75" customHeight="1" x14ac:dyDescent="0.3">
      <c r="A62" s="167" t="s">
        <v>1</v>
      </c>
      <c r="B62" s="167"/>
      <c r="C62" s="167"/>
      <c r="D62" s="167"/>
      <c r="E62" s="167"/>
      <c r="F62" s="157" t="s">
        <v>89</v>
      </c>
      <c r="G62" s="157"/>
      <c r="H62" s="157"/>
      <c r="I62" s="157"/>
      <c r="J62" s="157"/>
      <c r="K62" s="157"/>
      <c r="L62" s="157"/>
      <c r="M62" s="157"/>
      <c r="N62" s="157"/>
    </row>
    <row r="63" spans="1:14" x14ac:dyDescent="0.3">
      <c r="A63" s="167"/>
      <c r="B63" s="167"/>
      <c r="C63" s="167"/>
      <c r="D63" s="167"/>
      <c r="E63" s="167"/>
      <c r="F63" s="165" t="s">
        <v>90</v>
      </c>
      <c r="G63" s="157" t="s">
        <v>22</v>
      </c>
      <c r="H63" s="157"/>
      <c r="I63" s="157"/>
      <c r="J63" s="157"/>
      <c r="K63" s="157"/>
      <c r="L63" s="157"/>
      <c r="M63" s="157"/>
      <c r="N63" s="157"/>
    </row>
    <row r="64" spans="1:14" ht="62.25" customHeight="1" x14ac:dyDescent="0.3">
      <c r="A64" s="167"/>
      <c r="B64" s="167"/>
      <c r="C64" s="167"/>
      <c r="D64" s="167"/>
      <c r="E64" s="167"/>
      <c r="F64" s="166"/>
      <c r="G64" s="164" t="s">
        <v>91</v>
      </c>
      <c r="H64" s="164"/>
      <c r="I64" s="164"/>
      <c r="J64" s="164"/>
      <c r="K64" s="164" t="s">
        <v>92</v>
      </c>
      <c r="L64" s="164"/>
      <c r="M64" s="164"/>
      <c r="N64" s="164"/>
    </row>
    <row r="65" spans="1:14" ht="36" customHeight="1" x14ac:dyDescent="0.3">
      <c r="A65" s="157" t="s">
        <v>93</v>
      </c>
      <c r="B65" s="157"/>
      <c r="C65" s="157"/>
      <c r="D65" s="157"/>
      <c r="E65" s="157"/>
      <c r="F65" s="92">
        <v>6513.4</v>
      </c>
      <c r="G65" s="168">
        <v>6513.4</v>
      </c>
      <c r="H65" s="168"/>
      <c r="I65" s="168"/>
      <c r="J65" s="168"/>
      <c r="K65" s="157">
        <v>0</v>
      </c>
      <c r="L65" s="157"/>
      <c r="M65" s="157"/>
      <c r="N65" s="157"/>
    </row>
    <row r="66" spans="1:14" ht="39.75" customHeight="1" x14ac:dyDescent="0.3">
      <c r="A66" s="157" t="s">
        <v>94</v>
      </c>
      <c r="B66" s="157"/>
      <c r="C66" s="157"/>
      <c r="D66" s="157"/>
      <c r="E66" s="157"/>
      <c r="F66" s="92">
        <v>6251</v>
      </c>
      <c r="G66" s="168">
        <v>3406.5</v>
      </c>
      <c r="H66" s="168"/>
      <c r="I66" s="168"/>
      <c r="J66" s="168"/>
      <c r="K66" s="168">
        <v>2844.5</v>
      </c>
      <c r="L66" s="168"/>
      <c r="M66" s="168"/>
      <c r="N66" s="168"/>
    </row>
    <row r="67" spans="1:14" ht="31.5" customHeight="1" x14ac:dyDescent="0.3">
      <c r="A67" s="158" t="s">
        <v>95</v>
      </c>
      <c r="B67" s="159"/>
      <c r="C67" s="159"/>
      <c r="D67" s="159"/>
      <c r="E67" s="160"/>
      <c r="F67" s="92">
        <v>12764.4</v>
      </c>
      <c r="G67" s="161">
        <v>9919.9</v>
      </c>
      <c r="H67" s="162"/>
      <c r="I67" s="162"/>
      <c r="J67" s="163"/>
      <c r="K67" s="161">
        <v>2844.5</v>
      </c>
      <c r="L67" s="162"/>
      <c r="M67" s="162"/>
      <c r="N67" s="163"/>
    </row>
    <row r="69" spans="1:14" x14ac:dyDescent="0.3">
      <c r="A69" s="181" t="s">
        <v>231</v>
      </c>
      <c r="B69" s="181"/>
      <c r="C69" s="181"/>
      <c r="D69" s="181"/>
      <c r="E69" s="181"/>
      <c r="G69" s="181"/>
      <c r="H69" s="181"/>
      <c r="I69" s="181"/>
      <c r="K69" s="181" t="s">
        <v>232</v>
      </c>
      <c r="L69" s="181"/>
      <c r="M69" s="181"/>
      <c r="N69" s="181"/>
    </row>
    <row r="70" spans="1:14" x14ac:dyDescent="0.3">
      <c r="A70" s="187" t="s">
        <v>126</v>
      </c>
      <c r="B70" s="187"/>
      <c r="C70" s="187"/>
      <c r="D70" s="187"/>
      <c r="E70" s="187"/>
      <c r="G70" s="187" t="s">
        <v>66</v>
      </c>
      <c r="H70" s="187"/>
      <c r="I70" s="187"/>
      <c r="K70" s="187" t="s">
        <v>127</v>
      </c>
      <c r="L70" s="187"/>
      <c r="M70" s="187"/>
      <c r="N70" s="187"/>
    </row>
  </sheetData>
  <mergeCells count="71">
    <mergeCell ref="A69:E69"/>
    <mergeCell ref="K69:N69"/>
    <mergeCell ref="A70:E70"/>
    <mergeCell ref="K70:N70"/>
    <mergeCell ref="G69:I69"/>
    <mergeCell ref="G70:I70"/>
    <mergeCell ref="K11:L11"/>
    <mergeCell ref="M13:N13"/>
    <mergeCell ref="K14:L14"/>
    <mergeCell ref="K18:L18"/>
    <mergeCell ref="K19:L19"/>
    <mergeCell ref="M14:N14"/>
    <mergeCell ref="M16:N16"/>
    <mergeCell ref="M18:N18"/>
    <mergeCell ref="M17:N17"/>
    <mergeCell ref="M19:N19"/>
    <mergeCell ref="L1:N1"/>
    <mergeCell ref="J2:N5"/>
    <mergeCell ref="J6:N6"/>
    <mergeCell ref="J8:K8"/>
    <mergeCell ref="J9:K9"/>
    <mergeCell ref="L9:N9"/>
    <mergeCell ref="L8:N8"/>
    <mergeCell ref="B14:J14"/>
    <mergeCell ref="D16:I16"/>
    <mergeCell ref="A18:D18"/>
    <mergeCell ref="K22:L22"/>
    <mergeCell ref="M21:N21"/>
    <mergeCell ref="E18:I18"/>
    <mergeCell ref="D21:F21"/>
    <mergeCell ref="H21:J21"/>
    <mergeCell ref="A22:D22"/>
    <mergeCell ref="E22:J22"/>
    <mergeCell ref="C15:I15"/>
    <mergeCell ref="K26:L26"/>
    <mergeCell ref="M20:N20"/>
    <mergeCell ref="A25:D25"/>
    <mergeCell ref="A26:D26"/>
    <mergeCell ref="A27:D27"/>
    <mergeCell ref="K24:L24"/>
    <mergeCell ref="K21:L21"/>
    <mergeCell ref="A24:D24"/>
    <mergeCell ref="E24:J24"/>
    <mergeCell ref="M22:N22"/>
    <mergeCell ref="M23:N23"/>
    <mergeCell ref="M24:N24"/>
    <mergeCell ref="M25:N25"/>
    <mergeCell ref="M26:N26"/>
    <mergeCell ref="K25:L25"/>
    <mergeCell ref="A31:N31"/>
    <mergeCell ref="A32:N41"/>
    <mergeCell ref="A43:N51"/>
    <mergeCell ref="A52:N52"/>
    <mergeCell ref="A53:N60"/>
    <mergeCell ref="A42:N42"/>
    <mergeCell ref="A61:N61"/>
    <mergeCell ref="F62:N62"/>
    <mergeCell ref="A67:E67"/>
    <mergeCell ref="G67:J67"/>
    <mergeCell ref="K67:N67"/>
    <mergeCell ref="G63:N63"/>
    <mergeCell ref="G64:J64"/>
    <mergeCell ref="K64:N64"/>
    <mergeCell ref="F63:F64"/>
    <mergeCell ref="A62:E64"/>
    <mergeCell ref="A65:E65"/>
    <mergeCell ref="A66:E66"/>
    <mergeCell ref="G65:J65"/>
    <mergeCell ref="G66:J66"/>
    <mergeCell ref="K65:N65"/>
    <mergeCell ref="K66:N6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2"/>
  <sheetViews>
    <sheetView workbookViewId="0">
      <selection activeCell="G2" sqref="G2"/>
    </sheetView>
  </sheetViews>
  <sheetFormatPr defaultColWidth="9.109375" defaultRowHeight="15.6" x14ac:dyDescent="0.3"/>
  <cols>
    <col min="1" max="1" width="5" style="1" customWidth="1"/>
    <col min="2" max="2" width="7.88671875" style="1" customWidth="1"/>
    <col min="3" max="3" width="43.6640625" style="1" customWidth="1"/>
    <col min="4" max="4" width="18.33203125" style="1" customWidth="1"/>
    <col min="5" max="7" width="9.109375" style="1"/>
    <col min="8" max="8" width="10.6640625" style="1" customWidth="1"/>
    <col min="9" max="16384" width="9.109375" style="1"/>
  </cols>
  <sheetData>
    <row r="1" spans="2:8" x14ac:dyDescent="0.3">
      <c r="D1" s="2" t="s">
        <v>4</v>
      </c>
    </row>
    <row r="4" spans="2:8" ht="44.25" customHeight="1" x14ac:dyDescent="0.3">
      <c r="C4" s="190" t="s">
        <v>230</v>
      </c>
      <c r="D4" s="190"/>
      <c r="E4" s="4"/>
      <c r="F4" s="4"/>
      <c r="G4" s="4"/>
      <c r="H4" s="4"/>
    </row>
    <row r="5" spans="2:8" ht="13.5" customHeight="1" x14ac:dyDescent="0.3">
      <c r="C5" s="170" t="s">
        <v>3</v>
      </c>
      <c r="D5" s="170"/>
      <c r="E5" s="4"/>
      <c r="F5" s="4"/>
      <c r="G5" s="4"/>
      <c r="H5" s="4"/>
    </row>
    <row r="7" spans="2:8" s="2" customFormat="1" ht="30.75" customHeight="1" x14ac:dyDescent="0.3">
      <c r="B7" s="6" t="s">
        <v>0</v>
      </c>
      <c r="C7" s="6" t="s">
        <v>1</v>
      </c>
      <c r="D7" s="6" t="s">
        <v>2</v>
      </c>
    </row>
    <row r="8" spans="2:8" s="2" customFormat="1" x14ac:dyDescent="0.3">
      <c r="B8" s="6">
        <v>1</v>
      </c>
      <c r="C8" s="6">
        <v>2</v>
      </c>
      <c r="D8" s="6">
        <v>3</v>
      </c>
    </row>
    <row r="9" spans="2:8" s="2" customFormat="1" x14ac:dyDescent="0.3">
      <c r="B9" s="6"/>
      <c r="C9" s="7" t="s">
        <v>5</v>
      </c>
      <c r="D9" s="93">
        <v>17879.5</v>
      </c>
    </row>
    <row r="10" spans="2:8" s="2" customFormat="1" x14ac:dyDescent="0.3">
      <c r="B10" s="6"/>
      <c r="C10" s="6" t="s">
        <v>6</v>
      </c>
      <c r="D10" s="93"/>
    </row>
    <row r="11" spans="2:8" s="2" customFormat="1" x14ac:dyDescent="0.3">
      <c r="B11" s="6"/>
      <c r="C11" s="8" t="s">
        <v>7</v>
      </c>
      <c r="D11" s="93">
        <v>6513.4</v>
      </c>
    </row>
    <row r="12" spans="2:8" s="2" customFormat="1" x14ac:dyDescent="0.3">
      <c r="B12" s="6"/>
      <c r="C12" s="6" t="s">
        <v>8</v>
      </c>
      <c r="D12" s="168">
        <v>41.4</v>
      </c>
    </row>
    <row r="13" spans="2:8" s="2" customFormat="1" x14ac:dyDescent="0.3">
      <c r="B13" s="6"/>
      <c r="C13" s="6" t="s">
        <v>9</v>
      </c>
      <c r="D13" s="168"/>
    </row>
    <row r="14" spans="2:8" s="2" customFormat="1" x14ac:dyDescent="0.3">
      <c r="B14" s="6"/>
      <c r="C14" s="8" t="s">
        <v>10</v>
      </c>
      <c r="D14" s="93">
        <v>2488.5</v>
      </c>
    </row>
    <row r="15" spans="2:8" s="2" customFormat="1" x14ac:dyDescent="0.3">
      <c r="B15" s="6"/>
      <c r="C15" s="6" t="s">
        <v>8</v>
      </c>
      <c r="D15" s="168">
        <v>619.1</v>
      </c>
    </row>
    <row r="16" spans="2:8" s="2" customFormat="1" x14ac:dyDescent="0.3">
      <c r="B16" s="6"/>
      <c r="C16" s="6" t="s">
        <v>9</v>
      </c>
      <c r="D16" s="168"/>
    </row>
    <row r="17" spans="2:4" s="2" customFormat="1" x14ac:dyDescent="0.3">
      <c r="B17" s="6"/>
      <c r="C17" s="7" t="s">
        <v>11</v>
      </c>
      <c r="D17" s="93">
        <v>-598.9</v>
      </c>
    </row>
    <row r="18" spans="2:4" s="2" customFormat="1" x14ac:dyDescent="0.3">
      <c r="B18" s="6"/>
      <c r="C18" s="6" t="s">
        <v>12</v>
      </c>
      <c r="D18" s="93"/>
    </row>
    <row r="19" spans="2:4" s="2" customFormat="1" x14ac:dyDescent="0.3">
      <c r="B19" s="6"/>
      <c r="C19" s="8" t="s">
        <v>13</v>
      </c>
      <c r="D19" s="93">
        <v>335</v>
      </c>
    </row>
    <row r="20" spans="2:4" s="2" customFormat="1" x14ac:dyDescent="0.3">
      <c r="B20" s="6"/>
      <c r="C20" s="6" t="s">
        <v>8</v>
      </c>
      <c r="D20" s="94"/>
    </row>
    <row r="21" spans="2:4" s="2" customFormat="1" x14ac:dyDescent="0.3">
      <c r="B21" s="6"/>
      <c r="C21" s="6" t="s">
        <v>14</v>
      </c>
      <c r="D21" s="95">
        <v>335</v>
      </c>
    </row>
    <row r="22" spans="2:4" s="2" customFormat="1" x14ac:dyDescent="0.3">
      <c r="B22" s="6"/>
      <c r="C22" s="6"/>
      <c r="D22" s="93"/>
    </row>
    <row r="23" spans="2:4" s="2" customFormat="1" ht="46.8" x14ac:dyDescent="0.3">
      <c r="B23" s="6"/>
      <c r="C23" s="10" t="s">
        <v>15</v>
      </c>
      <c r="D23" s="93"/>
    </row>
    <row r="24" spans="2:4" s="2" customFormat="1" x14ac:dyDescent="0.3">
      <c r="B24" s="6"/>
      <c r="C24" s="8" t="s">
        <v>16</v>
      </c>
      <c r="D24" s="93"/>
    </row>
    <row r="25" spans="2:4" s="2" customFormat="1" x14ac:dyDescent="0.3">
      <c r="B25" s="6"/>
      <c r="C25" s="8" t="s">
        <v>17</v>
      </c>
      <c r="D25" s="93">
        <v>342.3</v>
      </c>
    </row>
    <row r="26" spans="2:4" s="2" customFormat="1" x14ac:dyDescent="0.3">
      <c r="B26" s="6"/>
      <c r="C26" s="8" t="s">
        <v>18</v>
      </c>
      <c r="D26" s="93">
        <v>-1276.3</v>
      </c>
    </row>
    <row r="27" spans="2:4" s="2" customFormat="1" x14ac:dyDescent="0.3">
      <c r="B27" s="6"/>
      <c r="C27" s="7" t="s">
        <v>19</v>
      </c>
      <c r="D27" s="93"/>
    </row>
    <row r="28" spans="2:4" s="2" customFormat="1" x14ac:dyDescent="0.3">
      <c r="B28" s="6"/>
      <c r="C28" s="6" t="s">
        <v>12</v>
      </c>
      <c r="D28" s="93"/>
    </row>
    <row r="29" spans="2:4" s="2" customFormat="1" x14ac:dyDescent="0.3">
      <c r="B29" s="6"/>
      <c r="C29" s="8" t="s">
        <v>20</v>
      </c>
      <c r="D29" s="93"/>
    </row>
    <row r="30" spans="2:4" s="2" customFormat="1" x14ac:dyDescent="0.3">
      <c r="B30" s="6"/>
      <c r="C30" s="8" t="s">
        <v>21</v>
      </c>
      <c r="D30" s="93"/>
    </row>
    <row r="31" spans="2:4" s="2" customFormat="1" x14ac:dyDescent="0.3">
      <c r="B31" s="6"/>
      <c r="C31" s="6" t="s">
        <v>22</v>
      </c>
      <c r="D31" s="188"/>
    </row>
    <row r="32" spans="2:4" s="2" customFormat="1" x14ac:dyDescent="0.3">
      <c r="B32" s="6"/>
      <c r="C32" s="6" t="s">
        <v>23</v>
      </c>
      <c r="D32" s="189"/>
    </row>
    <row r="33" spans="3:4" s="2" customFormat="1" x14ac:dyDescent="0.3"/>
    <row r="34" spans="3:4" s="2" customFormat="1" x14ac:dyDescent="0.3">
      <c r="C34" s="91" t="s">
        <v>231</v>
      </c>
      <c r="D34" s="21"/>
    </row>
    <row r="35" spans="3:4" s="2" customFormat="1" x14ac:dyDescent="0.3">
      <c r="C35" s="2" t="s">
        <v>126</v>
      </c>
      <c r="D35" s="2" t="s">
        <v>66</v>
      </c>
    </row>
    <row r="36" spans="3:4" s="2" customFormat="1" x14ac:dyDescent="0.3"/>
    <row r="37" spans="3:4" s="2" customFormat="1" x14ac:dyDescent="0.3"/>
    <row r="38" spans="3:4" s="2" customFormat="1" x14ac:dyDescent="0.3"/>
    <row r="39" spans="3:4" s="2" customFormat="1" x14ac:dyDescent="0.3"/>
    <row r="40" spans="3:4" s="2" customFormat="1" x14ac:dyDescent="0.3"/>
    <row r="41" spans="3:4" s="2" customFormat="1" x14ac:dyDescent="0.3"/>
    <row r="42" spans="3:4" s="2" customFormat="1" x14ac:dyDescent="0.3"/>
    <row r="43" spans="3:4" s="2" customFormat="1" x14ac:dyDescent="0.3"/>
    <row r="44" spans="3:4" s="2" customFormat="1" x14ac:dyDescent="0.3"/>
    <row r="45" spans="3:4" s="2" customFormat="1" x14ac:dyDescent="0.3"/>
    <row r="46" spans="3:4" s="2" customFormat="1" x14ac:dyDescent="0.3"/>
    <row r="47" spans="3:4" s="2" customFormat="1" x14ac:dyDescent="0.3"/>
    <row r="48" spans="3:4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</sheetData>
  <mergeCells count="5">
    <mergeCell ref="D31:D32"/>
    <mergeCell ref="C4:D4"/>
    <mergeCell ref="C5:D5"/>
    <mergeCell ref="D15:D16"/>
    <mergeCell ref="D12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opLeftCell="A22" workbookViewId="0">
      <selection activeCell="E29" sqref="E29"/>
    </sheetView>
  </sheetViews>
  <sheetFormatPr defaultColWidth="9.109375" defaultRowHeight="15.6" x14ac:dyDescent="0.3"/>
  <cols>
    <col min="1" max="1" width="26.6640625" style="5" customWidth="1"/>
    <col min="2" max="2" width="9.5546875" style="2" customWidth="1"/>
    <col min="3" max="3" width="12.44140625" style="2" customWidth="1"/>
    <col min="4" max="4" width="15.5546875" style="2" customWidth="1"/>
    <col min="5" max="5" width="13.6640625" style="2" customWidth="1"/>
    <col min="6" max="6" width="16.109375" style="86" customWidth="1"/>
    <col min="7" max="7" width="15.44140625" style="2" customWidth="1"/>
    <col min="8" max="8" width="15.44140625" style="29" customWidth="1"/>
    <col min="9" max="9" width="13.33203125" style="2" customWidth="1"/>
    <col min="10" max="10" width="16.109375" style="2" customWidth="1"/>
    <col min="11" max="16384" width="9.109375" style="2"/>
  </cols>
  <sheetData>
    <row r="1" spans="1:10" x14ac:dyDescent="0.3">
      <c r="J1" s="2" t="s">
        <v>31</v>
      </c>
    </row>
    <row r="2" spans="1:10" x14ac:dyDescent="0.3">
      <c r="B2" s="170" t="s">
        <v>32</v>
      </c>
      <c r="C2" s="170"/>
      <c r="D2" s="170"/>
      <c r="E2" s="170"/>
      <c r="F2" s="170"/>
      <c r="G2" s="170"/>
      <c r="H2" s="28"/>
    </row>
    <row r="3" spans="1:10" x14ac:dyDescent="0.3">
      <c r="C3" s="180" t="s">
        <v>233</v>
      </c>
      <c r="D3" s="180"/>
      <c r="E3" s="180"/>
      <c r="F3" s="180"/>
      <c r="G3" s="180"/>
    </row>
    <row r="5" spans="1:10" ht="38.25" customHeight="1" x14ac:dyDescent="0.3">
      <c r="A5" s="191" t="s">
        <v>1</v>
      </c>
      <c r="B5" s="191" t="s">
        <v>24</v>
      </c>
      <c r="C5" s="191" t="s">
        <v>25</v>
      </c>
      <c r="D5" s="164" t="s">
        <v>26</v>
      </c>
      <c r="E5" s="164"/>
      <c r="F5" s="164"/>
      <c r="G5" s="164"/>
      <c r="H5" s="164"/>
      <c r="I5" s="164"/>
      <c r="J5" s="164"/>
    </row>
    <row r="6" spans="1:10" x14ac:dyDescent="0.3">
      <c r="A6" s="191"/>
      <c r="B6" s="191"/>
      <c r="C6" s="191"/>
      <c r="D6" s="167" t="s">
        <v>27</v>
      </c>
      <c r="E6" s="157" t="s">
        <v>8</v>
      </c>
      <c r="F6" s="157"/>
      <c r="G6" s="157"/>
      <c r="H6" s="157"/>
      <c r="I6" s="157"/>
      <c r="J6" s="157"/>
    </row>
    <row r="7" spans="1:10" ht="96.75" customHeight="1" x14ac:dyDescent="0.3">
      <c r="A7" s="191"/>
      <c r="B7" s="191"/>
      <c r="C7" s="191"/>
      <c r="D7" s="167"/>
      <c r="E7" s="191" t="s">
        <v>28</v>
      </c>
      <c r="F7" s="194" t="s">
        <v>210</v>
      </c>
      <c r="G7" s="191" t="s">
        <v>106</v>
      </c>
      <c r="H7" s="194" t="s">
        <v>129</v>
      </c>
      <c r="I7" s="192" t="s">
        <v>29</v>
      </c>
      <c r="J7" s="193"/>
    </row>
    <row r="8" spans="1:10" ht="89.25" customHeight="1" x14ac:dyDescent="0.3">
      <c r="A8" s="191"/>
      <c r="B8" s="191"/>
      <c r="C8" s="191"/>
      <c r="D8" s="167"/>
      <c r="E8" s="191"/>
      <c r="F8" s="195"/>
      <c r="G8" s="191"/>
      <c r="H8" s="195"/>
      <c r="I8" s="88" t="s">
        <v>27</v>
      </c>
      <c r="J8" s="88" t="s">
        <v>30</v>
      </c>
    </row>
    <row r="9" spans="1:10" x14ac:dyDescent="0.3">
      <c r="A9" s="11">
        <v>1</v>
      </c>
      <c r="B9" s="9">
        <v>2</v>
      </c>
      <c r="C9" s="9">
        <v>3</v>
      </c>
      <c r="D9" s="9">
        <v>4</v>
      </c>
      <c r="E9" s="9">
        <v>5</v>
      </c>
      <c r="F9" s="87" t="s">
        <v>211</v>
      </c>
      <c r="G9" s="9">
        <v>6</v>
      </c>
      <c r="H9" s="26">
        <v>7</v>
      </c>
      <c r="I9" s="9">
        <v>8</v>
      </c>
      <c r="J9" s="9">
        <v>9</v>
      </c>
    </row>
    <row r="10" spans="1:10" ht="31.2" x14ac:dyDescent="0.3">
      <c r="A10" s="11" t="s">
        <v>33</v>
      </c>
      <c r="B10" s="9">
        <v>100</v>
      </c>
      <c r="C10" s="9" t="s">
        <v>34</v>
      </c>
      <c r="D10" s="93">
        <v>38614840</v>
      </c>
      <c r="E10" s="93">
        <v>33026400</v>
      </c>
      <c r="F10" s="81"/>
      <c r="G10" s="93">
        <v>88440</v>
      </c>
      <c r="H10" s="26"/>
      <c r="I10" s="93">
        <v>5500000</v>
      </c>
      <c r="J10" s="9"/>
    </row>
    <row r="11" spans="1:10" x14ac:dyDescent="0.3">
      <c r="A11" s="11" t="s">
        <v>35</v>
      </c>
      <c r="B11" s="9"/>
      <c r="C11" s="9"/>
      <c r="D11" s="9"/>
      <c r="E11" s="9"/>
      <c r="F11" s="81"/>
      <c r="G11" s="9"/>
      <c r="H11" s="26"/>
      <c r="I11" s="93"/>
      <c r="J11" s="9"/>
    </row>
    <row r="12" spans="1:10" ht="21" customHeight="1" x14ac:dyDescent="0.3">
      <c r="A12" s="11" t="s">
        <v>36</v>
      </c>
      <c r="B12" s="9">
        <v>110</v>
      </c>
      <c r="C12" s="9">
        <v>110</v>
      </c>
      <c r="D12" s="9" t="s">
        <v>34</v>
      </c>
      <c r="E12" s="9" t="s">
        <v>34</v>
      </c>
      <c r="F12" s="81"/>
      <c r="G12" s="9" t="s">
        <v>34</v>
      </c>
      <c r="H12" s="26"/>
      <c r="I12" s="93"/>
      <c r="J12" s="9" t="s">
        <v>34</v>
      </c>
    </row>
    <row r="13" spans="1:10" ht="31.2" x14ac:dyDescent="0.3">
      <c r="A13" s="11" t="s">
        <v>37</v>
      </c>
      <c r="B13" s="9">
        <v>120</v>
      </c>
      <c r="C13" s="9">
        <v>120</v>
      </c>
      <c r="D13" s="9" t="s">
        <v>34</v>
      </c>
      <c r="E13" s="9" t="s">
        <v>34</v>
      </c>
      <c r="F13" s="81"/>
      <c r="G13" s="9" t="s">
        <v>34</v>
      </c>
      <c r="H13" s="26"/>
      <c r="I13" s="93">
        <v>1200000</v>
      </c>
      <c r="J13" s="9" t="s">
        <v>34</v>
      </c>
    </row>
    <row r="14" spans="1:10" ht="46.8" x14ac:dyDescent="0.3">
      <c r="A14" s="11" t="s">
        <v>38</v>
      </c>
      <c r="B14" s="9">
        <v>130</v>
      </c>
      <c r="C14" s="9">
        <v>130</v>
      </c>
      <c r="D14" s="9" t="s">
        <v>34</v>
      </c>
      <c r="E14" s="9" t="s">
        <v>34</v>
      </c>
      <c r="F14" s="81"/>
      <c r="G14" s="9" t="s">
        <v>34</v>
      </c>
      <c r="H14" s="26"/>
      <c r="I14" s="93">
        <v>4175000</v>
      </c>
      <c r="J14" s="9"/>
    </row>
    <row r="15" spans="1:10" ht="24" customHeight="1" x14ac:dyDescent="0.3">
      <c r="A15" s="11" t="s">
        <v>107</v>
      </c>
      <c r="B15" s="9">
        <v>140</v>
      </c>
      <c r="C15" s="9"/>
      <c r="D15" s="9"/>
      <c r="E15" s="9"/>
      <c r="F15" s="81"/>
      <c r="G15" s="9"/>
      <c r="H15" s="26"/>
      <c r="I15" s="93"/>
      <c r="J15" s="9"/>
    </row>
    <row r="16" spans="1:10" s="86" customFormat="1" ht="44.25" customHeight="1" x14ac:dyDescent="0.3">
      <c r="A16" s="82" t="s">
        <v>212</v>
      </c>
      <c r="B16" s="81">
        <v>150</v>
      </c>
      <c r="C16" s="81"/>
      <c r="D16" s="81"/>
      <c r="E16" s="81"/>
      <c r="F16" s="81"/>
      <c r="G16" s="81"/>
      <c r="H16" s="81"/>
      <c r="I16" s="93"/>
      <c r="J16" s="81"/>
    </row>
    <row r="17" spans="1:10" ht="19.5" customHeight="1" x14ac:dyDescent="0.3">
      <c r="A17" s="11" t="s">
        <v>39</v>
      </c>
      <c r="B17" s="9">
        <v>160</v>
      </c>
      <c r="C17" s="9">
        <v>180</v>
      </c>
      <c r="D17" s="93">
        <v>125000</v>
      </c>
      <c r="E17" s="9" t="s">
        <v>34</v>
      </c>
      <c r="F17" s="81"/>
      <c r="G17" s="93"/>
      <c r="H17" s="26"/>
      <c r="I17" s="93">
        <v>125000</v>
      </c>
      <c r="J17" s="9"/>
    </row>
    <row r="18" spans="1:10" x14ac:dyDescent="0.3">
      <c r="A18" s="11" t="s">
        <v>8</v>
      </c>
      <c r="B18" s="9"/>
      <c r="C18" s="9"/>
      <c r="D18" s="9"/>
      <c r="E18" s="9"/>
      <c r="F18" s="81"/>
      <c r="G18" s="9"/>
      <c r="H18" s="26"/>
      <c r="I18" s="9"/>
      <c r="J18" s="9"/>
    </row>
    <row r="19" spans="1:10" x14ac:dyDescent="0.3">
      <c r="A19" s="11">
        <v>1</v>
      </c>
      <c r="B19" s="9">
        <v>2</v>
      </c>
      <c r="C19" s="9">
        <v>3</v>
      </c>
      <c r="D19" s="9">
        <v>4</v>
      </c>
      <c r="E19" s="9">
        <v>5</v>
      </c>
      <c r="F19" s="81"/>
      <c r="G19" s="9">
        <v>6</v>
      </c>
      <c r="H19" s="26"/>
      <c r="I19" s="9">
        <v>7</v>
      </c>
      <c r="J19" s="9">
        <v>8</v>
      </c>
    </row>
    <row r="20" spans="1:10" s="20" customFormat="1" ht="33.75" customHeight="1" x14ac:dyDescent="0.3">
      <c r="A20" s="25" t="s">
        <v>108</v>
      </c>
      <c r="B20" s="23"/>
      <c r="C20" s="23"/>
      <c r="D20" s="93">
        <v>33026400</v>
      </c>
      <c r="E20" s="93">
        <v>33026400</v>
      </c>
      <c r="F20" s="81"/>
      <c r="G20" s="23"/>
      <c r="H20" s="26"/>
      <c r="I20" s="23"/>
      <c r="J20" s="23"/>
    </row>
    <row r="21" spans="1:10" s="20" customFormat="1" x14ac:dyDescent="0.3">
      <c r="A21" s="25" t="s">
        <v>109</v>
      </c>
      <c r="B21" s="23"/>
      <c r="C21" s="23"/>
      <c r="D21" s="93">
        <v>88440</v>
      </c>
      <c r="E21" s="93">
        <v>88440</v>
      </c>
      <c r="F21" s="81"/>
      <c r="G21" s="93">
        <v>88440</v>
      </c>
      <c r="H21" s="26"/>
      <c r="I21" s="23"/>
      <c r="J21" s="23"/>
    </row>
    <row r="22" spans="1:10" x14ac:dyDescent="0.3">
      <c r="A22" s="25" t="s">
        <v>110</v>
      </c>
      <c r="B22" s="9"/>
      <c r="C22" s="9"/>
      <c r="D22" s="9"/>
      <c r="E22" s="9" t="s">
        <v>34</v>
      </c>
      <c r="F22" s="81"/>
      <c r="G22" s="9" t="s">
        <v>34</v>
      </c>
      <c r="H22" s="26"/>
      <c r="I22" s="9"/>
      <c r="J22" s="9"/>
    </row>
    <row r="23" spans="1:10" ht="31.2" x14ac:dyDescent="0.3">
      <c r="A23" s="11" t="s">
        <v>40</v>
      </c>
      <c r="B23" s="9">
        <v>200</v>
      </c>
      <c r="C23" s="9">
        <v>200</v>
      </c>
      <c r="D23" s="93">
        <v>34824540</v>
      </c>
      <c r="E23" s="93">
        <v>30481100</v>
      </c>
      <c r="F23" s="81"/>
      <c r="G23" s="93">
        <v>88440</v>
      </c>
      <c r="H23" s="26"/>
      <c r="I23" s="93">
        <v>4255000</v>
      </c>
      <c r="J23" s="9"/>
    </row>
    <row r="24" spans="1:10" x14ac:dyDescent="0.3">
      <c r="A24" s="11" t="s">
        <v>41</v>
      </c>
      <c r="B24" s="9"/>
      <c r="C24" s="9"/>
      <c r="D24" s="93"/>
      <c r="E24" s="9"/>
      <c r="F24" s="81"/>
      <c r="G24" s="93"/>
      <c r="H24" s="26"/>
      <c r="I24" s="9"/>
      <c r="J24" s="9"/>
    </row>
    <row r="25" spans="1:10" ht="31.2" x14ac:dyDescent="0.3">
      <c r="A25" s="12" t="s">
        <v>42</v>
      </c>
      <c r="B25" s="9">
        <v>210</v>
      </c>
      <c r="C25" s="9">
        <v>210</v>
      </c>
      <c r="D25" s="93">
        <v>31290300</v>
      </c>
      <c r="E25" s="93">
        <v>28035300</v>
      </c>
      <c r="F25" s="81"/>
      <c r="G25" s="93"/>
      <c r="H25" s="26"/>
      <c r="I25" s="93">
        <v>3255000</v>
      </c>
      <c r="J25" s="9"/>
    </row>
    <row r="26" spans="1:10" x14ac:dyDescent="0.3">
      <c r="A26" s="11" t="s">
        <v>12</v>
      </c>
      <c r="B26" s="9"/>
      <c r="C26" s="9"/>
      <c r="D26" s="93"/>
      <c r="E26" s="93"/>
      <c r="F26" s="81"/>
      <c r="G26" s="93"/>
      <c r="H26" s="26"/>
      <c r="I26" s="9"/>
      <c r="J26" s="9"/>
    </row>
    <row r="27" spans="1:10" x14ac:dyDescent="0.3">
      <c r="A27" s="11" t="s">
        <v>111</v>
      </c>
      <c r="B27" s="9">
        <v>211</v>
      </c>
      <c r="C27" s="9">
        <v>211</v>
      </c>
      <c r="D27" s="93">
        <v>24199200</v>
      </c>
      <c r="E27" s="93">
        <v>21699200</v>
      </c>
      <c r="F27" s="81"/>
      <c r="G27" s="93"/>
      <c r="H27" s="26"/>
      <c r="I27" s="93">
        <v>2500000</v>
      </c>
      <c r="J27" s="9"/>
    </row>
    <row r="28" spans="1:10" ht="31.2" x14ac:dyDescent="0.3">
      <c r="A28" s="24" t="s">
        <v>112</v>
      </c>
      <c r="B28" s="9">
        <v>213</v>
      </c>
      <c r="C28" s="9">
        <v>213</v>
      </c>
      <c r="D28" s="93">
        <v>7091100</v>
      </c>
      <c r="E28" s="93">
        <v>6336100</v>
      </c>
      <c r="F28" s="81"/>
      <c r="G28" s="93"/>
      <c r="H28" s="26"/>
      <c r="I28" s="93">
        <v>755000</v>
      </c>
      <c r="J28" s="9"/>
    </row>
    <row r="29" spans="1:10" ht="31.2" x14ac:dyDescent="0.3">
      <c r="A29" s="11" t="s">
        <v>113</v>
      </c>
      <c r="B29" s="9">
        <v>220</v>
      </c>
      <c r="C29" s="9">
        <v>220</v>
      </c>
      <c r="D29" s="93">
        <v>3408540</v>
      </c>
      <c r="E29" s="153">
        <v>2420100</v>
      </c>
      <c r="F29" s="81"/>
      <c r="G29" s="93">
        <v>88440</v>
      </c>
      <c r="H29" s="26"/>
      <c r="I29" s="93">
        <v>900000</v>
      </c>
      <c r="J29" s="9"/>
    </row>
    <row r="30" spans="1:10" x14ac:dyDescent="0.3">
      <c r="A30" s="11" t="s">
        <v>12</v>
      </c>
      <c r="B30" s="9"/>
      <c r="C30" s="9"/>
      <c r="D30" s="93"/>
      <c r="E30" s="9"/>
      <c r="F30" s="81"/>
      <c r="G30" s="93"/>
      <c r="H30" s="26"/>
      <c r="I30" s="9"/>
      <c r="J30" s="9"/>
    </row>
    <row r="31" spans="1:10" x14ac:dyDescent="0.3">
      <c r="A31" s="11" t="s">
        <v>114</v>
      </c>
      <c r="B31" s="9">
        <v>221</v>
      </c>
      <c r="C31" s="9">
        <v>221</v>
      </c>
      <c r="D31" s="93">
        <v>250000</v>
      </c>
      <c r="E31" s="93">
        <v>50000</v>
      </c>
      <c r="F31" s="81"/>
      <c r="G31" s="93"/>
      <c r="H31" s="26"/>
      <c r="I31" s="93">
        <v>200000</v>
      </c>
      <c r="J31" s="9"/>
    </row>
    <row r="32" spans="1:10" x14ac:dyDescent="0.3">
      <c r="A32" s="11" t="s">
        <v>115</v>
      </c>
      <c r="B32" s="9">
        <v>222</v>
      </c>
      <c r="C32" s="9">
        <v>222</v>
      </c>
      <c r="D32" s="93"/>
      <c r="E32" s="93"/>
      <c r="F32" s="81"/>
      <c r="G32" s="93"/>
      <c r="H32" s="26"/>
      <c r="I32" s="93"/>
      <c r="J32" s="9"/>
    </row>
    <row r="33" spans="1:10" x14ac:dyDescent="0.3">
      <c r="A33" s="11" t="s">
        <v>116</v>
      </c>
      <c r="B33" s="9">
        <v>223</v>
      </c>
      <c r="C33" s="9">
        <v>223</v>
      </c>
      <c r="D33" s="93">
        <v>2101800</v>
      </c>
      <c r="E33" s="93">
        <v>2101800</v>
      </c>
      <c r="F33" s="81"/>
      <c r="G33" s="93"/>
      <c r="H33" s="26"/>
      <c r="I33" s="93"/>
      <c r="J33" s="9"/>
    </row>
    <row r="34" spans="1:10" s="20" customFormat="1" x14ac:dyDescent="0.3">
      <c r="A34" s="24" t="s">
        <v>117</v>
      </c>
      <c r="B34" s="23">
        <v>224</v>
      </c>
      <c r="C34" s="23">
        <v>224</v>
      </c>
      <c r="D34" s="93"/>
      <c r="E34" s="93"/>
      <c r="F34" s="81"/>
      <c r="G34" s="93"/>
      <c r="H34" s="26"/>
      <c r="I34" s="93"/>
      <c r="J34" s="23"/>
    </row>
    <row r="35" spans="1:10" s="20" customFormat="1" x14ac:dyDescent="0.3">
      <c r="A35" s="24" t="s">
        <v>118</v>
      </c>
      <c r="B35" s="23">
        <v>225</v>
      </c>
      <c r="C35" s="23">
        <v>225</v>
      </c>
      <c r="D35" s="93">
        <v>500000</v>
      </c>
      <c r="E35" s="93">
        <v>100000</v>
      </c>
      <c r="F35" s="81"/>
      <c r="G35" s="93"/>
      <c r="H35" s="26"/>
      <c r="I35" s="93">
        <v>400000</v>
      </c>
      <c r="J35" s="23"/>
    </row>
    <row r="36" spans="1:10" x14ac:dyDescent="0.3">
      <c r="A36" s="11" t="s">
        <v>119</v>
      </c>
      <c r="B36" s="9">
        <v>226</v>
      </c>
      <c r="C36" s="9">
        <v>226</v>
      </c>
      <c r="D36" s="93">
        <v>556740</v>
      </c>
      <c r="E36" s="93">
        <v>168300</v>
      </c>
      <c r="F36" s="81"/>
      <c r="G36" s="93">
        <v>88440</v>
      </c>
      <c r="H36" s="26"/>
      <c r="I36" s="93">
        <v>300000</v>
      </c>
      <c r="J36" s="9"/>
    </row>
    <row r="37" spans="1:10" ht="31.2" x14ac:dyDescent="0.3">
      <c r="A37" s="11" t="s">
        <v>120</v>
      </c>
      <c r="B37" s="9">
        <v>260</v>
      </c>
      <c r="C37" s="9" t="s">
        <v>34</v>
      </c>
      <c r="D37" s="93"/>
      <c r="E37" s="93"/>
      <c r="F37" s="81"/>
      <c r="G37" s="9"/>
      <c r="H37" s="26"/>
      <c r="I37" s="93"/>
      <c r="J37" s="9"/>
    </row>
    <row r="38" spans="1:10" x14ac:dyDescent="0.3">
      <c r="A38" s="11" t="s">
        <v>41</v>
      </c>
      <c r="B38" s="9"/>
      <c r="C38" s="9"/>
      <c r="D38" s="93"/>
      <c r="E38" s="93"/>
      <c r="F38" s="81"/>
      <c r="G38" s="9"/>
      <c r="H38" s="26"/>
      <c r="I38" s="93"/>
      <c r="J38" s="9"/>
    </row>
    <row r="39" spans="1:10" s="20" customFormat="1" ht="31.2" x14ac:dyDescent="0.3">
      <c r="A39" s="24" t="s">
        <v>121</v>
      </c>
      <c r="B39" s="23">
        <v>262</v>
      </c>
      <c r="C39" s="23">
        <v>262</v>
      </c>
      <c r="D39" s="93"/>
      <c r="E39" s="93"/>
      <c r="F39" s="81"/>
      <c r="G39" s="23"/>
      <c r="H39" s="26"/>
      <c r="I39" s="93"/>
      <c r="J39" s="23"/>
    </row>
    <row r="40" spans="1:10" x14ac:dyDescent="0.3">
      <c r="A40" s="11" t="s">
        <v>122</v>
      </c>
      <c r="B40" s="9">
        <v>290</v>
      </c>
      <c r="C40" s="9">
        <v>290</v>
      </c>
      <c r="D40" s="93">
        <v>125700</v>
      </c>
      <c r="E40" s="93">
        <v>25700</v>
      </c>
      <c r="F40" s="81"/>
      <c r="G40" s="9"/>
      <c r="H40" s="26"/>
      <c r="I40" s="93">
        <v>100000</v>
      </c>
      <c r="J40" s="9"/>
    </row>
    <row r="41" spans="1:10" ht="62.4" x14ac:dyDescent="0.3">
      <c r="A41" s="11" t="s">
        <v>123</v>
      </c>
      <c r="B41" s="9">
        <v>300</v>
      </c>
      <c r="C41" s="9" t="s">
        <v>34</v>
      </c>
      <c r="D41" s="93">
        <v>7590300</v>
      </c>
      <c r="E41" s="93">
        <v>2545300</v>
      </c>
      <c r="F41" s="81"/>
      <c r="G41" s="9"/>
      <c r="H41" s="26"/>
      <c r="I41" s="93">
        <v>1245000</v>
      </c>
      <c r="J41" s="9"/>
    </row>
    <row r="42" spans="1:10" x14ac:dyDescent="0.3">
      <c r="A42" s="11" t="s">
        <v>12</v>
      </c>
      <c r="B42" s="9"/>
      <c r="C42" s="9"/>
      <c r="D42" s="93"/>
      <c r="E42" s="9"/>
      <c r="F42" s="81"/>
      <c r="G42" s="9"/>
      <c r="H42" s="26"/>
      <c r="I42" s="9"/>
      <c r="J42" s="9"/>
    </row>
    <row r="43" spans="1:10" s="86" customFormat="1" x14ac:dyDescent="0.3">
      <c r="A43" s="82"/>
      <c r="B43" s="81"/>
      <c r="C43" s="81"/>
      <c r="D43" s="93"/>
      <c r="E43" s="81"/>
      <c r="F43" s="81"/>
      <c r="G43" s="81"/>
      <c r="H43" s="81"/>
      <c r="I43" s="81"/>
      <c r="J43" s="81"/>
    </row>
    <row r="44" spans="1:10" s="86" customFormat="1" x14ac:dyDescent="0.3">
      <c r="A44" s="82">
        <v>1</v>
      </c>
      <c r="B44" s="81">
        <v>2</v>
      </c>
      <c r="C44" s="81">
        <v>3</v>
      </c>
      <c r="D44" s="96">
        <v>4</v>
      </c>
      <c r="E44" s="81">
        <v>5</v>
      </c>
      <c r="F44" s="97"/>
      <c r="G44" s="81">
        <v>6</v>
      </c>
      <c r="H44" s="81">
        <v>7</v>
      </c>
      <c r="I44" s="81">
        <v>8</v>
      </c>
      <c r="J44" s="81">
        <v>9</v>
      </c>
    </row>
    <row r="45" spans="1:10" ht="31.2" x14ac:dyDescent="0.3">
      <c r="A45" s="11" t="s">
        <v>124</v>
      </c>
      <c r="B45" s="9">
        <v>310</v>
      </c>
      <c r="C45" s="9">
        <v>310</v>
      </c>
      <c r="D45" s="93"/>
      <c r="E45" s="9"/>
      <c r="F45" s="81"/>
      <c r="G45" s="9"/>
      <c r="H45" s="26"/>
      <c r="I45" s="9"/>
      <c r="J45" s="9"/>
    </row>
    <row r="46" spans="1:10" ht="31.2" x14ac:dyDescent="0.3">
      <c r="A46" s="11" t="s">
        <v>125</v>
      </c>
      <c r="B46" s="9">
        <v>320</v>
      </c>
      <c r="C46" s="9">
        <v>320</v>
      </c>
      <c r="D46" s="93"/>
      <c r="E46" s="9"/>
      <c r="F46" s="81"/>
      <c r="G46" s="9"/>
      <c r="H46" s="26"/>
      <c r="I46" s="9"/>
      <c r="J46" s="9"/>
    </row>
    <row r="47" spans="1:10" s="29" customFormat="1" ht="33" customHeight="1" x14ac:dyDescent="0.3">
      <c r="A47" s="27" t="s">
        <v>130</v>
      </c>
      <c r="B47" s="26">
        <v>340</v>
      </c>
      <c r="C47" s="26">
        <v>340</v>
      </c>
      <c r="D47" s="93">
        <v>3790300</v>
      </c>
      <c r="E47" s="93">
        <v>2545300</v>
      </c>
      <c r="F47" s="93"/>
      <c r="G47" s="93"/>
      <c r="H47" s="93"/>
      <c r="I47" s="93">
        <v>1245000</v>
      </c>
      <c r="J47" s="26"/>
    </row>
    <row r="48" spans="1:10" ht="31.2" x14ac:dyDescent="0.3">
      <c r="A48" s="11" t="s">
        <v>43</v>
      </c>
      <c r="B48" s="9">
        <v>400</v>
      </c>
      <c r="C48" s="9">
        <v>400</v>
      </c>
      <c r="D48" s="93"/>
      <c r="E48" s="9"/>
      <c r="F48" s="81"/>
      <c r="G48" s="9"/>
      <c r="H48" s="26"/>
      <c r="I48" s="9"/>
      <c r="J48" s="9"/>
    </row>
    <row r="49" spans="1:10" x14ac:dyDescent="0.3">
      <c r="A49" s="11" t="s">
        <v>12</v>
      </c>
      <c r="B49" s="9"/>
      <c r="C49" s="9"/>
      <c r="D49" s="93"/>
      <c r="E49" s="9"/>
      <c r="F49" s="81"/>
      <c r="G49" s="9"/>
      <c r="H49" s="26"/>
      <c r="I49" s="9"/>
      <c r="J49" s="9"/>
    </row>
    <row r="50" spans="1:10" ht="31.2" x14ac:dyDescent="0.3">
      <c r="A50" s="11" t="s">
        <v>44</v>
      </c>
      <c r="B50" s="9">
        <v>410</v>
      </c>
      <c r="C50" s="9">
        <v>410</v>
      </c>
      <c r="D50" s="93"/>
      <c r="E50" s="9"/>
      <c r="F50" s="81"/>
      <c r="G50" s="9"/>
      <c r="H50" s="26"/>
      <c r="I50" s="9"/>
      <c r="J50" s="9"/>
    </row>
    <row r="51" spans="1:10" x14ac:dyDescent="0.3">
      <c r="A51" s="11" t="s">
        <v>45</v>
      </c>
      <c r="B51" s="9">
        <v>420</v>
      </c>
      <c r="C51" s="9">
        <v>420</v>
      </c>
      <c r="D51" s="93"/>
      <c r="E51" s="9"/>
      <c r="F51" s="81"/>
      <c r="G51" s="9"/>
      <c r="H51" s="26"/>
      <c r="I51" s="9"/>
      <c r="J51" s="9"/>
    </row>
    <row r="52" spans="1:10" ht="31.2" x14ac:dyDescent="0.3">
      <c r="A52" s="11" t="s">
        <v>46</v>
      </c>
      <c r="B52" s="9">
        <v>500</v>
      </c>
      <c r="C52" s="9" t="s">
        <v>34</v>
      </c>
      <c r="D52" s="93">
        <v>335019.65999999997</v>
      </c>
      <c r="E52" s="9">
        <v>290019.65999999997</v>
      </c>
      <c r="F52" s="81"/>
      <c r="G52" s="9"/>
      <c r="H52" s="26"/>
      <c r="I52" s="93">
        <v>45000</v>
      </c>
      <c r="J52" s="9"/>
    </row>
    <row r="53" spans="1:10" ht="31.2" x14ac:dyDescent="0.3">
      <c r="A53" s="11" t="s">
        <v>47</v>
      </c>
      <c r="B53" s="9">
        <v>600</v>
      </c>
      <c r="C53" s="9" t="s">
        <v>34</v>
      </c>
      <c r="D53" s="93"/>
      <c r="E53" s="9"/>
      <c r="F53" s="81"/>
      <c r="G53" s="9"/>
      <c r="H53" s="26"/>
      <c r="I53" s="9"/>
      <c r="J53" s="9"/>
    </row>
    <row r="56" spans="1:10" x14ac:dyDescent="0.3">
      <c r="A56" s="178" t="s">
        <v>231</v>
      </c>
      <c r="B56" s="178"/>
      <c r="C56" s="178"/>
      <c r="E56" s="181"/>
      <c r="F56" s="181"/>
      <c r="G56" s="181"/>
      <c r="H56" s="13"/>
      <c r="I56" s="180" t="s">
        <v>232</v>
      </c>
      <c r="J56" s="180"/>
    </row>
    <row r="57" spans="1:10" x14ac:dyDescent="0.3">
      <c r="A57" s="196" t="s">
        <v>126</v>
      </c>
      <c r="B57" s="196"/>
      <c r="C57" s="196"/>
      <c r="E57" s="180" t="s">
        <v>66</v>
      </c>
      <c r="F57" s="180"/>
      <c r="G57" s="180"/>
      <c r="I57" s="180" t="s">
        <v>128</v>
      </c>
      <c r="J57" s="180"/>
    </row>
  </sheetData>
  <mergeCells count="19">
    <mergeCell ref="A56:C56"/>
    <mergeCell ref="A57:C57"/>
    <mergeCell ref="E56:G56"/>
    <mergeCell ref="E57:G57"/>
    <mergeCell ref="I56:J56"/>
    <mergeCell ref="I57:J57"/>
    <mergeCell ref="A5:A8"/>
    <mergeCell ref="B5:B8"/>
    <mergeCell ref="C5:C8"/>
    <mergeCell ref="B2:G2"/>
    <mergeCell ref="C3:G3"/>
    <mergeCell ref="E7:E8"/>
    <mergeCell ref="G7:G8"/>
    <mergeCell ref="D5:J5"/>
    <mergeCell ref="E6:J6"/>
    <mergeCell ref="I7:J7"/>
    <mergeCell ref="D6:D8"/>
    <mergeCell ref="H7:H8"/>
    <mergeCell ref="F7:F8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7"/>
  <sheetViews>
    <sheetView workbookViewId="0">
      <selection activeCell="C14" sqref="C14"/>
    </sheetView>
  </sheetViews>
  <sheetFormatPr defaultColWidth="9.109375" defaultRowHeight="15.6" x14ac:dyDescent="0.3"/>
  <cols>
    <col min="1" max="1" width="5" style="3" customWidth="1"/>
    <col min="2" max="2" width="32.88671875" style="3" customWidth="1"/>
    <col min="3" max="3" width="13.33203125" style="3" customWidth="1"/>
    <col min="4" max="4" width="38.5546875" style="3" customWidth="1"/>
    <col min="5" max="16384" width="9.109375" style="3"/>
  </cols>
  <sheetData>
    <row r="1" spans="2:4" x14ac:dyDescent="0.3">
      <c r="D1" s="14" t="s">
        <v>50</v>
      </c>
    </row>
    <row r="3" spans="2:4" ht="32.25" customHeight="1" x14ac:dyDescent="0.3">
      <c r="B3" s="169" t="s">
        <v>51</v>
      </c>
      <c r="C3" s="169"/>
      <c r="D3" s="169"/>
    </row>
    <row r="4" spans="2:4" x14ac:dyDescent="0.3">
      <c r="B4" s="180" t="s">
        <v>234</v>
      </c>
      <c r="C4" s="180"/>
      <c r="D4" s="180"/>
    </row>
    <row r="5" spans="2:4" x14ac:dyDescent="0.3">
      <c r="B5" s="180" t="s">
        <v>52</v>
      </c>
      <c r="C5" s="180"/>
      <c r="D5" s="180"/>
    </row>
    <row r="7" spans="2:4" ht="31.2" x14ac:dyDescent="0.3">
      <c r="B7" s="9" t="s">
        <v>1</v>
      </c>
      <c r="C7" s="9" t="s">
        <v>48</v>
      </c>
      <c r="D7" s="11" t="s">
        <v>49</v>
      </c>
    </row>
    <row r="8" spans="2:4" x14ac:dyDescent="0.3">
      <c r="B8" s="9">
        <v>1</v>
      </c>
      <c r="C8" s="9">
        <v>2</v>
      </c>
      <c r="D8" s="9">
        <v>3</v>
      </c>
    </row>
    <row r="9" spans="2:4" ht="29.25" customHeight="1" x14ac:dyDescent="0.3">
      <c r="B9" s="9" t="s">
        <v>46</v>
      </c>
      <c r="C9" s="15" t="s">
        <v>55</v>
      </c>
      <c r="D9" s="93">
        <v>0</v>
      </c>
    </row>
    <row r="10" spans="2:4" ht="30.75" customHeight="1" x14ac:dyDescent="0.3">
      <c r="B10" s="9" t="s">
        <v>47</v>
      </c>
      <c r="C10" s="15" t="s">
        <v>56</v>
      </c>
      <c r="D10" s="93">
        <v>0</v>
      </c>
    </row>
    <row r="11" spans="2:4" ht="30.75" customHeight="1" x14ac:dyDescent="0.3">
      <c r="B11" s="9" t="s">
        <v>53</v>
      </c>
      <c r="C11" s="15" t="s">
        <v>57</v>
      </c>
      <c r="D11" s="93">
        <v>0</v>
      </c>
    </row>
    <row r="12" spans="2:4" ht="27" customHeight="1" x14ac:dyDescent="0.3">
      <c r="B12" s="9"/>
      <c r="C12" s="15"/>
      <c r="D12" s="9"/>
    </row>
    <row r="13" spans="2:4" ht="27.75" customHeight="1" x14ac:dyDescent="0.3">
      <c r="B13" s="9" t="s">
        <v>54</v>
      </c>
      <c r="C13" s="15" t="s">
        <v>58</v>
      </c>
      <c r="D13" s="93">
        <v>0</v>
      </c>
    </row>
    <row r="14" spans="2:4" ht="25.5" customHeight="1" x14ac:dyDescent="0.3">
      <c r="B14" s="9"/>
      <c r="C14" s="9"/>
      <c r="D14" s="9"/>
    </row>
    <row r="16" spans="2:4" x14ac:dyDescent="0.3">
      <c r="B16" s="89" t="s">
        <v>231</v>
      </c>
      <c r="D16" s="21"/>
    </row>
    <row r="17" spans="2:4" x14ac:dyDescent="0.3">
      <c r="B17" s="3" t="s">
        <v>126</v>
      </c>
      <c r="D17" s="3" t="s">
        <v>66</v>
      </c>
    </row>
  </sheetData>
  <mergeCells count="3">
    <mergeCell ref="B3:D3"/>
    <mergeCell ref="B4:D4"/>
    <mergeCell ref="B5:D5"/>
  </mergeCells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13"/>
  <sheetViews>
    <sheetView workbookViewId="0">
      <selection activeCell="D9" sqref="D9"/>
    </sheetView>
  </sheetViews>
  <sheetFormatPr defaultColWidth="9.109375" defaultRowHeight="15.6" x14ac:dyDescent="0.3"/>
  <cols>
    <col min="1" max="1" width="6" style="5" customWidth="1"/>
    <col min="2" max="2" width="38.6640625" style="5" customWidth="1"/>
    <col min="3" max="3" width="12.5546875" style="5" customWidth="1"/>
    <col min="4" max="4" width="25.6640625" style="5" customWidth="1"/>
    <col min="5" max="16384" width="9.109375" style="5"/>
  </cols>
  <sheetData>
    <row r="1" spans="2:4" x14ac:dyDescent="0.3">
      <c r="D1" s="5" t="s">
        <v>60</v>
      </c>
    </row>
    <row r="3" spans="2:4" x14ac:dyDescent="0.3">
      <c r="B3" s="170" t="s">
        <v>61</v>
      </c>
      <c r="C3" s="170"/>
      <c r="D3" s="170"/>
    </row>
    <row r="6" spans="2:4" ht="23.25" customHeight="1" x14ac:dyDescent="0.3">
      <c r="B6" s="16" t="s">
        <v>1</v>
      </c>
      <c r="C6" s="16" t="s">
        <v>48</v>
      </c>
      <c r="D6" s="16" t="s">
        <v>59</v>
      </c>
    </row>
    <row r="7" spans="2:4" x14ac:dyDescent="0.3">
      <c r="B7" s="11">
        <v>1</v>
      </c>
      <c r="C7" s="11">
        <v>2</v>
      </c>
      <c r="D7" s="11">
        <v>3</v>
      </c>
    </row>
    <row r="8" spans="2:4" x14ac:dyDescent="0.3">
      <c r="B8" s="11" t="s">
        <v>62</v>
      </c>
      <c r="C8" s="17" t="s">
        <v>55</v>
      </c>
      <c r="D8" s="11">
        <v>110.5</v>
      </c>
    </row>
    <row r="9" spans="2:4" ht="78" x14ac:dyDescent="0.3">
      <c r="B9" s="11" t="s">
        <v>63</v>
      </c>
      <c r="C9" s="17" t="s">
        <v>56</v>
      </c>
      <c r="D9" s="11"/>
    </row>
    <row r="10" spans="2:4" ht="31.2" x14ac:dyDescent="0.3">
      <c r="B10" s="11" t="s">
        <v>64</v>
      </c>
      <c r="C10" s="17" t="s">
        <v>57</v>
      </c>
      <c r="D10" s="11"/>
    </row>
    <row r="12" spans="2:4" x14ac:dyDescent="0.3">
      <c r="B12" s="90" t="s">
        <v>231</v>
      </c>
      <c r="D12" s="22"/>
    </row>
    <row r="13" spans="2:4" x14ac:dyDescent="0.3">
      <c r="B13" s="5" t="s">
        <v>126</v>
      </c>
      <c r="D13" s="5" t="s">
        <v>66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0"/>
  <sheetViews>
    <sheetView workbookViewId="0">
      <selection activeCell="L12" sqref="L12"/>
    </sheetView>
  </sheetViews>
  <sheetFormatPr defaultColWidth="9.109375" defaultRowHeight="13.8" x14ac:dyDescent="0.25"/>
  <cols>
    <col min="1" max="1" width="25.6640625" style="30" customWidth="1"/>
    <col min="2" max="2" width="10" style="30" customWidth="1"/>
    <col min="3" max="3" width="10.5546875" style="30" customWidth="1"/>
    <col min="4" max="4" width="12.109375" style="30" customWidth="1"/>
    <col min="5" max="5" width="11.109375" style="30" customWidth="1"/>
    <col min="6" max="6" width="11.33203125" style="30" customWidth="1"/>
    <col min="7" max="7" width="12.109375" style="30" customWidth="1"/>
    <col min="8" max="8" width="10.109375" style="30" customWidth="1"/>
    <col min="9" max="9" width="11.33203125" style="30" customWidth="1"/>
    <col min="10" max="10" width="12" style="30" customWidth="1"/>
    <col min="11" max="11" width="10.6640625" style="30" customWidth="1"/>
    <col min="12" max="12" width="10.33203125" style="30" customWidth="1"/>
    <col min="13" max="16384" width="9.109375" style="30"/>
  </cols>
  <sheetData>
    <row r="1" spans="1:12" x14ac:dyDescent="0.25">
      <c r="K1" s="30" t="s">
        <v>137</v>
      </c>
    </row>
    <row r="3" spans="1:12" x14ac:dyDescent="0.25">
      <c r="B3" s="205" t="s">
        <v>140</v>
      </c>
      <c r="C3" s="205"/>
      <c r="D3" s="205"/>
      <c r="E3" s="205"/>
      <c r="F3" s="205"/>
      <c r="G3" s="205"/>
      <c r="H3" s="205"/>
      <c r="I3" s="205"/>
      <c r="J3" s="205"/>
    </row>
    <row r="4" spans="1:12" x14ac:dyDescent="0.25">
      <c r="B4" s="32"/>
      <c r="C4" s="32"/>
      <c r="D4" s="205" t="s">
        <v>235</v>
      </c>
      <c r="E4" s="205"/>
      <c r="F4" s="205"/>
      <c r="G4" s="205"/>
      <c r="H4" s="205"/>
      <c r="I4" s="32"/>
      <c r="J4" s="32"/>
    </row>
    <row r="5" spans="1:12" ht="27.75" customHeight="1" x14ac:dyDescent="0.25">
      <c r="A5" s="30" t="s">
        <v>141</v>
      </c>
      <c r="B5" s="32"/>
      <c r="C5" s="206" t="s">
        <v>236</v>
      </c>
      <c r="D5" s="206"/>
      <c r="E5" s="206"/>
      <c r="F5" s="206"/>
      <c r="G5" s="206"/>
      <c r="H5" s="206"/>
      <c r="I5" s="206"/>
      <c r="J5" s="206"/>
      <c r="K5" s="206"/>
    </row>
    <row r="6" spans="1:12" ht="14.4" thickBot="1" x14ac:dyDescent="0.3"/>
    <row r="7" spans="1:12" s="31" customFormat="1" ht="32.25" customHeight="1" x14ac:dyDescent="0.25">
      <c r="A7" s="198" t="s">
        <v>1</v>
      </c>
      <c r="B7" s="201" t="s">
        <v>48</v>
      </c>
      <c r="C7" s="201" t="s">
        <v>131</v>
      </c>
      <c r="D7" s="207" t="s">
        <v>132</v>
      </c>
      <c r="E7" s="207"/>
      <c r="F7" s="207"/>
      <c r="G7" s="207"/>
      <c r="H7" s="207"/>
      <c r="I7" s="207"/>
      <c r="J7" s="207"/>
      <c r="K7" s="207"/>
      <c r="L7" s="208"/>
    </row>
    <row r="8" spans="1:12" s="31" customFormat="1" ht="18.75" customHeight="1" x14ac:dyDescent="0.25">
      <c r="A8" s="199"/>
      <c r="B8" s="197"/>
      <c r="C8" s="197"/>
      <c r="D8" s="197" t="s">
        <v>133</v>
      </c>
      <c r="E8" s="197"/>
      <c r="F8" s="197"/>
      <c r="G8" s="203" t="s">
        <v>8</v>
      </c>
      <c r="H8" s="203"/>
      <c r="I8" s="203"/>
      <c r="J8" s="203"/>
      <c r="K8" s="203"/>
      <c r="L8" s="204"/>
    </row>
    <row r="9" spans="1:12" s="31" customFormat="1" ht="87" customHeight="1" x14ac:dyDescent="0.25">
      <c r="A9" s="199"/>
      <c r="B9" s="197"/>
      <c r="C9" s="197"/>
      <c r="D9" s="197"/>
      <c r="E9" s="197"/>
      <c r="F9" s="197"/>
      <c r="G9" s="203" t="s">
        <v>138</v>
      </c>
      <c r="H9" s="203"/>
      <c r="I9" s="203"/>
      <c r="J9" s="203" t="s">
        <v>139</v>
      </c>
      <c r="K9" s="203"/>
      <c r="L9" s="204"/>
    </row>
    <row r="10" spans="1:12" s="31" customFormat="1" ht="67.5" customHeight="1" thickBot="1" x14ac:dyDescent="0.3">
      <c r="A10" s="200"/>
      <c r="B10" s="202"/>
      <c r="C10" s="202"/>
      <c r="D10" s="35" t="s">
        <v>237</v>
      </c>
      <c r="E10" s="35" t="s">
        <v>238</v>
      </c>
      <c r="F10" s="35" t="s">
        <v>239</v>
      </c>
      <c r="G10" s="35" t="s">
        <v>134</v>
      </c>
      <c r="H10" s="35" t="s">
        <v>135</v>
      </c>
      <c r="I10" s="35" t="s">
        <v>136</v>
      </c>
      <c r="J10" s="35" t="s">
        <v>134</v>
      </c>
      <c r="K10" s="35" t="s">
        <v>135</v>
      </c>
      <c r="L10" s="36" t="s">
        <v>136</v>
      </c>
    </row>
    <row r="11" spans="1:12" s="31" customFormat="1" ht="48" customHeight="1" x14ac:dyDescent="0.25">
      <c r="A11" s="39" t="s">
        <v>142</v>
      </c>
      <c r="B11" s="40" t="s">
        <v>143</v>
      </c>
      <c r="C11" s="41" t="s">
        <v>34</v>
      </c>
      <c r="D11" s="98">
        <v>8198840</v>
      </c>
      <c r="E11" s="98">
        <v>8198840</v>
      </c>
      <c r="F11" s="98">
        <v>8198840</v>
      </c>
      <c r="G11" s="42"/>
      <c r="H11" s="42"/>
      <c r="I11" s="42"/>
      <c r="J11" s="98">
        <v>8198840</v>
      </c>
      <c r="K11" s="98">
        <v>8198840</v>
      </c>
      <c r="L11" s="98">
        <v>8198840</v>
      </c>
    </row>
    <row r="12" spans="1:12" s="31" customFormat="1" ht="55.2" x14ac:dyDescent="0.25">
      <c r="A12" s="43" t="s">
        <v>144</v>
      </c>
      <c r="B12" s="37" t="s">
        <v>145</v>
      </c>
      <c r="C12" s="38" t="s">
        <v>34</v>
      </c>
      <c r="D12" s="99">
        <v>3059040</v>
      </c>
      <c r="E12" s="99">
        <v>3059040</v>
      </c>
      <c r="F12" s="99">
        <v>3059040</v>
      </c>
      <c r="G12" s="33"/>
      <c r="H12" s="33"/>
      <c r="I12" s="33"/>
      <c r="J12" s="99">
        <v>3059040</v>
      </c>
      <c r="K12" s="99">
        <v>3059040</v>
      </c>
      <c r="L12" s="99">
        <v>3059040</v>
      </c>
    </row>
    <row r="13" spans="1:12" s="31" customFormat="1" ht="42" thickBot="1" x14ac:dyDescent="0.3">
      <c r="A13" s="44" t="s">
        <v>146</v>
      </c>
      <c r="B13" s="45" t="s">
        <v>147</v>
      </c>
      <c r="C13" s="46" t="s">
        <v>34</v>
      </c>
      <c r="D13" s="100">
        <v>5139800</v>
      </c>
      <c r="E13" s="100">
        <v>5139800</v>
      </c>
      <c r="F13" s="100">
        <v>5139800</v>
      </c>
      <c r="G13" s="34"/>
      <c r="H13" s="34"/>
      <c r="I13" s="34"/>
      <c r="J13" s="100">
        <v>5139800</v>
      </c>
      <c r="K13" s="100">
        <v>5139800</v>
      </c>
      <c r="L13" s="100">
        <v>5139800</v>
      </c>
    </row>
    <row r="14" spans="1:12" s="31" customFormat="1" x14ac:dyDescent="0.25"/>
    <row r="15" spans="1:12" s="31" customFormat="1" x14ac:dyDescent="0.25"/>
    <row r="16" spans="1:12" s="1" customFormat="1" ht="15.6" x14ac:dyDescent="0.3">
      <c r="A16" s="181" t="s">
        <v>231</v>
      </c>
      <c r="B16" s="181"/>
      <c r="E16" s="18"/>
      <c r="F16" s="181" t="s">
        <v>232</v>
      </c>
      <c r="G16" s="181"/>
    </row>
    <row r="17" spans="1:7" s="1" customFormat="1" ht="15.6" x14ac:dyDescent="0.3">
      <c r="A17" s="187" t="s">
        <v>126</v>
      </c>
      <c r="B17" s="187"/>
      <c r="E17" s="1" t="s">
        <v>66</v>
      </c>
      <c r="F17" s="187" t="s">
        <v>128</v>
      </c>
      <c r="G17" s="187"/>
    </row>
    <row r="18" spans="1:7" s="31" customFormat="1" x14ac:dyDescent="0.25"/>
    <row r="19" spans="1:7" s="31" customFormat="1" x14ac:dyDescent="0.25"/>
    <row r="20" spans="1:7" s="31" customFormat="1" x14ac:dyDescent="0.25"/>
  </sheetData>
  <mergeCells count="15">
    <mergeCell ref="J9:L9"/>
    <mergeCell ref="B3:J3"/>
    <mergeCell ref="D4:H4"/>
    <mergeCell ref="C5:K5"/>
    <mergeCell ref="D7:L7"/>
    <mergeCell ref="G8:L8"/>
    <mergeCell ref="A16:B16"/>
    <mergeCell ref="F16:G16"/>
    <mergeCell ref="A17:B17"/>
    <mergeCell ref="F17:G17"/>
    <mergeCell ref="D8:F9"/>
    <mergeCell ref="A7:A10"/>
    <mergeCell ref="B7:B10"/>
    <mergeCell ref="C7:C10"/>
    <mergeCell ref="G9:I9"/>
  </mergeCells>
  <pageMargins left="0.7" right="0.7" top="0.75" bottom="0.75" header="0.3" footer="0.3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9"/>
  <sheetViews>
    <sheetView topLeftCell="A85" workbookViewId="0">
      <selection activeCell="B159" sqref="B159:E159"/>
    </sheetView>
  </sheetViews>
  <sheetFormatPr defaultColWidth="9.109375" defaultRowHeight="15.6" x14ac:dyDescent="0.3"/>
  <cols>
    <col min="1" max="1" width="6" style="4" customWidth="1"/>
    <col min="2" max="2" width="26.44140625" style="4" customWidth="1"/>
    <col min="3" max="3" width="14.33203125" style="4" customWidth="1"/>
    <col min="4" max="4" width="13.33203125" style="4" customWidth="1"/>
    <col min="5" max="5" width="16" style="4" customWidth="1"/>
    <col min="6" max="6" width="12.88671875" style="4" customWidth="1"/>
    <col min="7" max="7" width="13" style="4" customWidth="1"/>
    <col min="8" max="8" width="16.109375" style="4" customWidth="1"/>
    <col min="9" max="9" width="17.44140625" style="4" customWidth="1"/>
    <col min="10" max="16384" width="9.109375" style="4"/>
  </cols>
  <sheetData>
    <row r="1" spans="1:9" x14ac:dyDescent="0.3">
      <c r="H1" s="177" t="s">
        <v>96</v>
      </c>
      <c r="I1" s="177"/>
    </row>
    <row r="2" spans="1:9" x14ac:dyDescent="0.3">
      <c r="H2" s="177" t="s">
        <v>97</v>
      </c>
      <c r="I2" s="177"/>
    </row>
    <row r="3" spans="1:9" x14ac:dyDescent="0.3">
      <c r="H3" s="177" t="s">
        <v>98</v>
      </c>
      <c r="I3" s="177"/>
    </row>
    <row r="4" spans="1:9" x14ac:dyDescent="0.3">
      <c r="H4" s="48" t="s">
        <v>99</v>
      </c>
      <c r="I4" s="48"/>
    </row>
    <row r="5" spans="1:9" x14ac:dyDescent="0.3">
      <c r="H5" s="174" t="s">
        <v>100</v>
      </c>
      <c r="I5" s="174"/>
    </row>
    <row r="6" spans="1:9" x14ac:dyDescent="0.3">
      <c r="H6" s="174" t="s">
        <v>360</v>
      </c>
      <c r="I6" s="174"/>
    </row>
    <row r="7" spans="1:9" x14ac:dyDescent="0.3">
      <c r="H7" s="174" t="s">
        <v>101</v>
      </c>
      <c r="I7" s="174"/>
    </row>
    <row r="8" spans="1:9" x14ac:dyDescent="0.3">
      <c r="H8" s="174" t="s">
        <v>102</v>
      </c>
      <c r="I8" s="174"/>
    </row>
    <row r="9" spans="1:9" x14ac:dyDescent="0.3">
      <c r="H9" s="174" t="s">
        <v>103</v>
      </c>
      <c r="I9" s="174"/>
    </row>
    <row r="10" spans="1:9" x14ac:dyDescent="0.3">
      <c r="H10" s="1" t="s">
        <v>104</v>
      </c>
      <c r="I10" s="1" t="s">
        <v>105</v>
      </c>
    </row>
    <row r="12" spans="1:9" ht="15.75" customHeight="1" x14ac:dyDescent="0.3">
      <c r="D12" s="170" t="s">
        <v>156</v>
      </c>
      <c r="E12" s="170"/>
      <c r="F12" s="170"/>
    </row>
    <row r="13" spans="1:9" x14ac:dyDescent="0.3">
      <c r="B13" s="170" t="s">
        <v>157</v>
      </c>
      <c r="C13" s="170"/>
      <c r="D13" s="170"/>
      <c r="E13" s="170"/>
      <c r="F13" s="170"/>
      <c r="G13" s="170"/>
      <c r="H13" s="170"/>
    </row>
    <row r="14" spans="1:9" x14ac:dyDescent="0.3">
      <c r="B14" s="47"/>
      <c r="C14" s="47"/>
      <c r="D14" s="47"/>
      <c r="E14" s="47"/>
      <c r="F14" s="47"/>
      <c r="G14" s="47"/>
      <c r="H14" s="47"/>
    </row>
    <row r="15" spans="1:9" x14ac:dyDescent="0.3">
      <c r="A15" s="170" t="s">
        <v>158</v>
      </c>
      <c r="B15" s="170"/>
      <c r="C15" s="219">
        <v>111</v>
      </c>
      <c r="D15" s="219"/>
      <c r="E15" s="47"/>
      <c r="F15" s="47"/>
      <c r="G15" s="47"/>
      <c r="H15" s="47"/>
    </row>
    <row r="16" spans="1:9" x14ac:dyDescent="0.3">
      <c r="A16" s="170" t="s">
        <v>159</v>
      </c>
      <c r="B16" s="170"/>
      <c r="C16" s="170"/>
      <c r="D16" s="219" t="s">
        <v>108</v>
      </c>
      <c r="E16" s="219"/>
      <c r="F16" s="219"/>
      <c r="G16" s="219"/>
      <c r="H16" s="219"/>
    </row>
    <row r="17" spans="1:9" x14ac:dyDescent="0.3">
      <c r="B17" s="47"/>
      <c r="C17" s="47"/>
      <c r="D17" s="47"/>
      <c r="E17" s="47"/>
      <c r="F17" s="47"/>
      <c r="G17" s="47"/>
      <c r="H17" s="47"/>
    </row>
    <row r="18" spans="1:9" x14ac:dyDescent="0.3">
      <c r="B18" s="170" t="s">
        <v>160</v>
      </c>
      <c r="C18" s="170"/>
      <c r="D18" s="170"/>
      <c r="E18" s="170"/>
      <c r="F18" s="170"/>
      <c r="G18" s="170"/>
      <c r="H18" s="170"/>
      <c r="I18" s="170"/>
    </row>
    <row r="19" spans="1:9" ht="16.2" thickBot="1" x14ac:dyDescent="0.35">
      <c r="B19" s="47"/>
      <c r="C19" s="47"/>
      <c r="D19" s="47"/>
      <c r="E19" s="47"/>
      <c r="F19" s="47"/>
      <c r="G19" s="47"/>
      <c r="H19" s="47"/>
      <c r="I19" s="47"/>
    </row>
    <row r="20" spans="1:9" ht="32.25" customHeight="1" x14ac:dyDescent="0.3">
      <c r="A20" s="230" t="s">
        <v>0</v>
      </c>
      <c r="B20" s="224" t="s">
        <v>148</v>
      </c>
      <c r="C20" s="224" t="s">
        <v>149</v>
      </c>
      <c r="D20" s="222" t="s">
        <v>150</v>
      </c>
      <c r="E20" s="222"/>
      <c r="F20" s="222"/>
      <c r="G20" s="222"/>
      <c r="H20" s="224" t="s">
        <v>154</v>
      </c>
      <c r="I20" s="226" t="s">
        <v>155</v>
      </c>
    </row>
    <row r="21" spans="1:9" x14ac:dyDescent="0.3">
      <c r="A21" s="231"/>
      <c r="B21" s="191"/>
      <c r="C21" s="191"/>
      <c r="D21" s="194" t="s">
        <v>27</v>
      </c>
      <c r="E21" s="164" t="s">
        <v>22</v>
      </c>
      <c r="F21" s="164"/>
      <c r="G21" s="164"/>
      <c r="H21" s="191"/>
      <c r="I21" s="227"/>
    </row>
    <row r="22" spans="1:9" ht="79.5" customHeight="1" thickBot="1" x14ac:dyDescent="0.35">
      <c r="A22" s="232"/>
      <c r="B22" s="194"/>
      <c r="C22" s="194"/>
      <c r="D22" s="229"/>
      <c r="E22" s="56" t="s">
        <v>151</v>
      </c>
      <c r="F22" s="56" t="s">
        <v>152</v>
      </c>
      <c r="G22" s="56" t="s">
        <v>153</v>
      </c>
      <c r="H22" s="194"/>
      <c r="I22" s="228"/>
    </row>
    <row r="23" spans="1:9" ht="16.2" thickBot="1" x14ac:dyDescent="0.35">
      <c r="A23" s="57">
        <v>1</v>
      </c>
      <c r="B23" s="58">
        <v>2</v>
      </c>
      <c r="C23" s="58">
        <v>3</v>
      </c>
      <c r="D23" s="58">
        <v>4</v>
      </c>
      <c r="E23" s="58">
        <v>5</v>
      </c>
      <c r="F23" s="58">
        <v>6</v>
      </c>
      <c r="G23" s="58">
        <v>7</v>
      </c>
      <c r="H23" s="58">
        <v>8</v>
      </c>
      <c r="I23" s="59">
        <v>9</v>
      </c>
    </row>
    <row r="24" spans="1:9" x14ac:dyDescent="0.3">
      <c r="A24" s="105">
        <v>1</v>
      </c>
      <c r="B24" s="106" t="s">
        <v>268</v>
      </c>
      <c r="C24" s="106">
        <v>1</v>
      </c>
      <c r="D24" s="111">
        <f>E24+F24+G24</f>
        <v>54609</v>
      </c>
      <c r="E24" s="111">
        <v>37149</v>
      </c>
      <c r="F24" s="111"/>
      <c r="G24" s="111">
        <v>17460</v>
      </c>
      <c r="H24" s="111">
        <v>15</v>
      </c>
      <c r="I24" s="112">
        <f>ROUND(((D24+(E24*H24/100))*C24*12),0)</f>
        <v>722176</v>
      </c>
    </row>
    <row r="25" spans="1:9" ht="31.2" x14ac:dyDescent="0.3">
      <c r="A25" s="108">
        <v>2</v>
      </c>
      <c r="B25" s="109" t="s">
        <v>269</v>
      </c>
      <c r="C25" s="109">
        <v>1</v>
      </c>
      <c r="D25" s="113">
        <f>E25+F25+G25</f>
        <v>27861.75</v>
      </c>
      <c r="E25" s="113">
        <v>27861.75</v>
      </c>
      <c r="F25" s="113"/>
      <c r="G25" s="113"/>
      <c r="H25" s="114"/>
      <c r="I25" s="115">
        <f>ROUND(((D25+(E25*H25/100))*C25*12),0)</f>
        <v>334341</v>
      </c>
    </row>
    <row r="26" spans="1:9" ht="46.8" x14ac:dyDescent="0.3">
      <c r="A26" s="108">
        <v>3</v>
      </c>
      <c r="B26" s="109" t="s">
        <v>270</v>
      </c>
      <c r="C26" s="109">
        <v>1</v>
      </c>
      <c r="D26" s="113">
        <f t="shared" ref="D26:D69" si="0">E26+F26+G26</f>
        <v>27861.75</v>
      </c>
      <c r="E26" s="113">
        <v>27861.75</v>
      </c>
      <c r="F26" s="113"/>
      <c r="G26" s="113"/>
      <c r="H26" s="113">
        <v>20</v>
      </c>
      <c r="I26" s="115">
        <f>ROUND(((D26+(E26*H26/100))*C26*12),0)</f>
        <v>401209</v>
      </c>
    </row>
    <row r="27" spans="1:9" x14ac:dyDescent="0.3">
      <c r="A27" s="108">
        <v>4</v>
      </c>
      <c r="B27" s="109" t="s">
        <v>231</v>
      </c>
      <c r="C27" s="109">
        <v>1</v>
      </c>
      <c r="D27" s="113">
        <f t="shared" si="0"/>
        <v>27861.75</v>
      </c>
      <c r="E27" s="113">
        <v>27861.75</v>
      </c>
      <c r="F27" s="113"/>
      <c r="G27" s="113"/>
      <c r="H27" s="113">
        <v>15</v>
      </c>
      <c r="I27" s="115">
        <f t="shared" ref="I27:I69" si="1">ROUND(((D27+(E27*H27/100))*C27*12),0)</f>
        <v>384492</v>
      </c>
    </row>
    <row r="28" spans="1:9" x14ac:dyDescent="0.3">
      <c r="A28" s="108">
        <v>5</v>
      </c>
      <c r="B28" s="109" t="s">
        <v>271</v>
      </c>
      <c r="C28" s="109">
        <v>1</v>
      </c>
      <c r="D28" s="113">
        <f t="shared" si="0"/>
        <v>7000</v>
      </c>
      <c r="E28" s="113">
        <v>7000</v>
      </c>
      <c r="F28" s="113"/>
      <c r="G28" s="113"/>
      <c r="H28" s="113"/>
      <c r="I28" s="115">
        <f t="shared" si="1"/>
        <v>84000</v>
      </c>
    </row>
    <row r="29" spans="1:9" x14ac:dyDescent="0.3">
      <c r="A29" s="108">
        <v>6</v>
      </c>
      <c r="B29" s="109" t="s">
        <v>272</v>
      </c>
      <c r="C29" s="109">
        <v>1</v>
      </c>
      <c r="D29" s="113">
        <f t="shared" si="0"/>
        <v>7000</v>
      </c>
      <c r="E29" s="113">
        <v>7000</v>
      </c>
      <c r="F29" s="113"/>
      <c r="G29" s="113"/>
      <c r="H29" s="113"/>
      <c r="I29" s="115">
        <f t="shared" si="1"/>
        <v>84000</v>
      </c>
    </row>
    <row r="30" spans="1:9" ht="31.2" x14ac:dyDescent="0.3">
      <c r="A30" s="108">
        <v>7</v>
      </c>
      <c r="B30" s="109" t="s">
        <v>273</v>
      </c>
      <c r="C30" s="109">
        <v>1</v>
      </c>
      <c r="D30" s="113">
        <f t="shared" si="0"/>
        <v>7000</v>
      </c>
      <c r="E30" s="113">
        <v>7000</v>
      </c>
      <c r="F30" s="113"/>
      <c r="G30" s="113"/>
      <c r="H30" s="113"/>
      <c r="I30" s="115">
        <f t="shared" si="1"/>
        <v>84000</v>
      </c>
    </row>
    <row r="31" spans="1:9" x14ac:dyDescent="0.3">
      <c r="A31" s="108">
        <v>8</v>
      </c>
      <c r="B31" s="109" t="s">
        <v>274</v>
      </c>
      <c r="C31" s="109">
        <v>1</v>
      </c>
      <c r="D31" s="113">
        <f t="shared" si="0"/>
        <v>7000</v>
      </c>
      <c r="E31" s="113">
        <v>7000</v>
      </c>
      <c r="F31" s="113"/>
      <c r="G31" s="113"/>
      <c r="H31" s="113"/>
      <c r="I31" s="115">
        <f t="shared" si="1"/>
        <v>84000</v>
      </c>
    </row>
    <row r="32" spans="1:9" ht="31.2" x14ac:dyDescent="0.3">
      <c r="A32" s="108">
        <v>9</v>
      </c>
      <c r="B32" s="109" t="s">
        <v>275</v>
      </c>
      <c r="C32" s="109">
        <v>1.5</v>
      </c>
      <c r="D32" s="113">
        <f t="shared" si="0"/>
        <v>5500</v>
      </c>
      <c r="E32" s="113">
        <v>5500</v>
      </c>
      <c r="F32" s="113"/>
      <c r="G32" s="113"/>
      <c r="H32" s="113">
        <v>10</v>
      </c>
      <c r="I32" s="115">
        <f t="shared" si="1"/>
        <v>108900</v>
      </c>
    </row>
    <row r="33" spans="1:9" ht="31.2" x14ac:dyDescent="0.3">
      <c r="A33" s="108">
        <v>10</v>
      </c>
      <c r="B33" s="109" t="s">
        <v>276</v>
      </c>
      <c r="C33" s="109">
        <v>1</v>
      </c>
      <c r="D33" s="113">
        <f t="shared" si="0"/>
        <v>7000</v>
      </c>
      <c r="E33" s="113">
        <v>7000</v>
      </c>
      <c r="F33" s="113"/>
      <c r="G33" s="113"/>
      <c r="H33" s="113"/>
      <c r="I33" s="115">
        <f t="shared" si="1"/>
        <v>84000</v>
      </c>
    </row>
    <row r="34" spans="1:9" ht="31.2" x14ac:dyDescent="0.3">
      <c r="A34" s="108">
        <v>11</v>
      </c>
      <c r="B34" s="109" t="s">
        <v>277</v>
      </c>
      <c r="C34" s="109">
        <v>1</v>
      </c>
      <c r="D34" s="113">
        <f t="shared" si="0"/>
        <v>7000</v>
      </c>
      <c r="E34" s="113">
        <v>7000</v>
      </c>
      <c r="F34" s="113"/>
      <c r="G34" s="113"/>
      <c r="H34" s="113"/>
      <c r="I34" s="115">
        <f t="shared" si="1"/>
        <v>84000</v>
      </c>
    </row>
    <row r="35" spans="1:9" x14ac:dyDescent="0.3">
      <c r="A35" s="108">
        <v>12</v>
      </c>
      <c r="B35" s="109" t="s">
        <v>278</v>
      </c>
      <c r="C35" s="109">
        <v>4</v>
      </c>
      <c r="D35" s="113">
        <f t="shared" si="0"/>
        <v>5700</v>
      </c>
      <c r="E35" s="113">
        <v>5700</v>
      </c>
      <c r="F35" s="113"/>
      <c r="G35" s="113"/>
      <c r="H35" s="113">
        <v>15</v>
      </c>
      <c r="I35" s="115">
        <f t="shared" si="1"/>
        <v>314640</v>
      </c>
    </row>
    <row r="36" spans="1:9" x14ac:dyDescent="0.3">
      <c r="A36" s="108">
        <v>13</v>
      </c>
      <c r="B36" s="109" t="s">
        <v>279</v>
      </c>
      <c r="C36" s="109">
        <v>3</v>
      </c>
      <c r="D36" s="113">
        <f t="shared" si="0"/>
        <v>7000</v>
      </c>
      <c r="E36" s="113">
        <v>7000</v>
      </c>
      <c r="F36" s="113"/>
      <c r="G36" s="113"/>
      <c r="H36" s="113">
        <v>15</v>
      </c>
      <c r="I36" s="115">
        <f t="shared" si="1"/>
        <v>289800</v>
      </c>
    </row>
    <row r="37" spans="1:9" x14ac:dyDescent="0.3">
      <c r="A37" s="108">
        <v>14</v>
      </c>
      <c r="B37" s="109" t="s">
        <v>280</v>
      </c>
      <c r="C37" s="109">
        <v>1</v>
      </c>
      <c r="D37" s="113">
        <f t="shared" si="0"/>
        <v>5500</v>
      </c>
      <c r="E37" s="113">
        <v>5500</v>
      </c>
      <c r="F37" s="113"/>
      <c r="G37" s="113"/>
      <c r="H37" s="113"/>
      <c r="I37" s="115">
        <f t="shared" si="1"/>
        <v>66000</v>
      </c>
    </row>
    <row r="38" spans="1:9" x14ac:dyDescent="0.3">
      <c r="A38" s="108">
        <v>15</v>
      </c>
      <c r="B38" s="109" t="s">
        <v>281</v>
      </c>
      <c r="C38" s="109">
        <v>2</v>
      </c>
      <c r="D38" s="113">
        <f t="shared" si="0"/>
        <v>5900</v>
      </c>
      <c r="E38" s="113">
        <v>5900</v>
      </c>
      <c r="F38" s="113"/>
      <c r="G38" s="113"/>
      <c r="H38" s="113"/>
      <c r="I38" s="115">
        <f t="shared" si="1"/>
        <v>141600</v>
      </c>
    </row>
    <row r="39" spans="1:9" ht="46.8" x14ac:dyDescent="0.3">
      <c r="A39" s="108">
        <v>16</v>
      </c>
      <c r="B39" s="109" t="s">
        <v>282</v>
      </c>
      <c r="C39" s="109">
        <v>1</v>
      </c>
      <c r="D39" s="113">
        <f t="shared" si="0"/>
        <v>5500</v>
      </c>
      <c r="E39" s="113">
        <v>5500</v>
      </c>
      <c r="F39" s="113"/>
      <c r="G39" s="113"/>
      <c r="H39" s="113"/>
      <c r="I39" s="115">
        <f t="shared" si="1"/>
        <v>66000</v>
      </c>
    </row>
    <row r="40" spans="1:9" x14ac:dyDescent="0.3">
      <c r="A40" s="108">
        <v>17</v>
      </c>
      <c r="B40" s="109" t="s">
        <v>283</v>
      </c>
      <c r="C40" s="109">
        <v>1</v>
      </c>
      <c r="D40" s="113">
        <f t="shared" si="0"/>
        <v>5500</v>
      </c>
      <c r="E40" s="113">
        <v>5500</v>
      </c>
      <c r="F40" s="113"/>
      <c r="G40" s="113"/>
      <c r="H40" s="113"/>
      <c r="I40" s="115">
        <f t="shared" si="1"/>
        <v>66000</v>
      </c>
    </row>
    <row r="41" spans="1:9" x14ac:dyDescent="0.3">
      <c r="A41" s="108">
        <v>18</v>
      </c>
      <c r="B41" s="109" t="s">
        <v>284</v>
      </c>
      <c r="C41" s="109">
        <v>1</v>
      </c>
      <c r="D41" s="113">
        <f t="shared" si="0"/>
        <v>5500</v>
      </c>
      <c r="E41" s="113">
        <v>5500</v>
      </c>
      <c r="F41" s="113"/>
      <c r="G41" s="113"/>
      <c r="H41" s="113">
        <v>15</v>
      </c>
      <c r="I41" s="115">
        <f t="shared" si="1"/>
        <v>75900</v>
      </c>
    </row>
    <row r="42" spans="1:9" x14ac:dyDescent="0.3">
      <c r="A42" s="108">
        <v>19</v>
      </c>
      <c r="B42" s="109" t="s">
        <v>285</v>
      </c>
      <c r="C42" s="109">
        <v>1</v>
      </c>
      <c r="D42" s="113">
        <f t="shared" si="0"/>
        <v>5500</v>
      </c>
      <c r="E42" s="113">
        <v>5500</v>
      </c>
      <c r="F42" s="113"/>
      <c r="G42" s="113"/>
      <c r="H42" s="113"/>
      <c r="I42" s="115">
        <f t="shared" si="1"/>
        <v>66000</v>
      </c>
    </row>
    <row r="43" spans="1:9" ht="31.2" x14ac:dyDescent="0.3">
      <c r="A43" s="108">
        <v>20</v>
      </c>
      <c r="B43" s="109" t="s">
        <v>286</v>
      </c>
      <c r="C43" s="109">
        <v>9</v>
      </c>
      <c r="D43" s="113">
        <f t="shared" si="0"/>
        <v>7200</v>
      </c>
      <c r="E43" s="113">
        <v>7200</v>
      </c>
      <c r="F43" s="113"/>
      <c r="G43" s="113"/>
      <c r="H43" s="113">
        <v>10</v>
      </c>
      <c r="I43" s="115">
        <f t="shared" si="1"/>
        <v>855360</v>
      </c>
    </row>
    <row r="44" spans="1:9" x14ac:dyDescent="0.3">
      <c r="A44" s="108">
        <v>21</v>
      </c>
      <c r="B44" s="109" t="s">
        <v>287</v>
      </c>
      <c r="C44" s="109">
        <v>1</v>
      </c>
      <c r="D44" s="113">
        <f t="shared" si="0"/>
        <v>5500</v>
      </c>
      <c r="E44" s="113">
        <v>5500</v>
      </c>
      <c r="F44" s="113"/>
      <c r="G44" s="113"/>
      <c r="H44" s="113"/>
      <c r="I44" s="115">
        <f t="shared" si="1"/>
        <v>66000</v>
      </c>
    </row>
    <row r="45" spans="1:9" x14ac:dyDescent="0.3">
      <c r="A45" s="108">
        <v>22</v>
      </c>
      <c r="B45" s="109" t="s">
        <v>288</v>
      </c>
      <c r="C45" s="109">
        <v>1</v>
      </c>
      <c r="D45" s="113">
        <f t="shared" si="0"/>
        <v>5500</v>
      </c>
      <c r="E45" s="113">
        <v>5500</v>
      </c>
      <c r="F45" s="113"/>
      <c r="G45" s="113"/>
      <c r="H45" s="113"/>
      <c r="I45" s="115">
        <f t="shared" si="1"/>
        <v>66000</v>
      </c>
    </row>
    <row r="46" spans="1:9" x14ac:dyDescent="0.3">
      <c r="A46" s="108">
        <v>23</v>
      </c>
      <c r="B46" s="109" t="s">
        <v>289</v>
      </c>
      <c r="C46" s="109">
        <v>0.25</v>
      </c>
      <c r="D46" s="113">
        <f t="shared" si="0"/>
        <v>5500</v>
      </c>
      <c r="E46" s="113">
        <v>5500</v>
      </c>
      <c r="F46" s="113"/>
      <c r="G46" s="113"/>
      <c r="H46" s="113"/>
      <c r="I46" s="115">
        <f t="shared" si="1"/>
        <v>16500</v>
      </c>
    </row>
    <row r="47" spans="1:9" x14ac:dyDescent="0.3">
      <c r="A47" s="108">
        <v>24</v>
      </c>
      <c r="B47" s="109" t="s">
        <v>290</v>
      </c>
      <c r="C47" s="109">
        <v>0.5</v>
      </c>
      <c r="D47" s="113">
        <f t="shared" si="0"/>
        <v>5500</v>
      </c>
      <c r="E47" s="113">
        <v>5500</v>
      </c>
      <c r="F47" s="113"/>
      <c r="G47" s="113"/>
      <c r="H47" s="113"/>
      <c r="I47" s="115">
        <f t="shared" si="1"/>
        <v>33000</v>
      </c>
    </row>
    <row r="48" spans="1:9" x14ac:dyDescent="0.3">
      <c r="A48" s="108">
        <v>25</v>
      </c>
      <c r="B48" s="109" t="s">
        <v>291</v>
      </c>
      <c r="C48" s="109">
        <v>0.25</v>
      </c>
      <c r="D48" s="113">
        <f t="shared" si="0"/>
        <v>6300</v>
      </c>
      <c r="E48" s="113">
        <v>6300</v>
      </c>
      <c r="F48" s="113"/>
      <c r="G48" s="113"/>
      <c r="H48" s="113"/>
      <c r="I48" s="115">
        <f t="shared" si="1"/>
        <v>18900</v>
      </c>
    </row>
    <row r="49" spans="1:9" x14ac:dyDescent="0.3">
      <c r="A49" s="108">
        <v>26</v>
      </c>
      <c r="B49" s="109" t="s">
        <v>292</v>
      </c>
      <c r="C49" s="109">
        <v>1</v>
      </c>
      <c r="D49" s="113">
        <f t="shared" si="0"/>
        <v>7400</v>
      </c>
      <c r="E49" s="113">
        <v>7400</v>
      </c>
      <c r="F49" s="113"/>
      <c r="G49" s="113"/>
      <c r="H49" s="113">
        <v>10</v>
      </c>
      <c r="I49" s="115">
        <f t="shared" si="1"/>
        <v>97680</v>
      </c>
    </row>
    <row r="50" spans="1:9" x14ac:dyDescent="0.3">
      <c r="A50" s="108">
        <v>27</v>
      </c>
      <c r="B50" s="109" t="s">
        <v>293</v>
      </c>
      <c r="C50" s="109">
        <v>6.5</v>
      </c>
      <c r="D50" s="113">
        <f t="shared" si="0"/>
        <v>8000</v>
      </c>
      <c r="E50" s="113">
        <v>8000</v>
      </c>
      <c r="F50" s="113"/>
      <c r="G50" s="113"/>
      <c r="H50" s="113">
        <v>10</v>
      </c>
      <c r="I50" s="115">
        <f t="shared" si="1"/>
        <v>686400</v>
      </c>
    </row>
    <row r="51" spans="1:9" x14ac:dyDescent="0.3">
      <c r="A51" s="108">
        <v>28</v>
      </c>
      <c r="B51" s="109" t="s">
        <v>294</v>
      </c>
      <c r="C51" s="109">
        <v>40</v>
      </c>
      <c r="D51" s="113">
        <f t="shared" si="0"/>
        <v>13870.09</v>
      </c>
      <c r="E51" s="113">
        <v>7000</v>
      </c>
      <c r="F51" s="113"/>
      <c r="G51" s="113">
        <v>6870.09</v>
      </c>
      <c r="H51" s="113">
        <v>15</v>
      </c>
      <c r="I51" s="115">
        <f>ROUND(((D51+(E51*H51/100))*C51*12),0)-1</f>
        <v>7161642</v>
      </c>
    </row>
    <row r="52" spans="1:9" x14ac:dyDescent="0.3">
      <c r="A52" s="108">
        <v>29</v>
      </c>
      <c r="B52" s="109" t="s">
        <v>295</v>
      </c>
      <c r="C52" s="109">
        <v>1.5</v>
      </c>
      <c r="D52" s="113">
        <f t="shared" si="0"/>
        <v>7000</v>
      </c>
      <c r="E52" s="113">
        <v>7000</v>
      </c>
      <c r="F52" s="113"/>
      <c r="G52" s="113"/>
      <c r="H52" s="113"/>
      <c r="I52" s="115">
        <f t="shared" si="1"/>
        <v>126000</v>
      </c>
    </row>
    <row r="53" spans="1:9" x14ac:dyDescent="0.3">
      <c r="A53" s="108">
        <v>30</v>
      </c>
      <c r="B53" s="109" t="s">
        <v>296</v>
      </c>
      <c r="C53" s="109">
        <v>3</v>
      </c>
      <c r="D53" s="113">
        <f t="shared" si="0"/>
        <v>21000</v>
      </c>
      <c r="E53" s="113">
        <v>7000</v>
      </c>
      <c r="F53" s="113"/>
      <c r="G53" s="113">
        <v>14000</v>
      </c>
      <c r="H53" s="113">
        <v>10</v>
      </c>
      <c r="I53" s="115">
        <f t="shared" si="1"/>
        <v>781200</v>
      </c>
    </row>
    <row r="54" spans="1:9" ht="31.2" x14ac:dyDescent="0.3">
      <c r="A54" s="108">
        <v>31</v>
      </c>
      <c r="B54" s="109" t="s">
        <v>297</v>
      </c>
      <c r="C54" s="109">
        <v>2</v>
      </c>
      <c r="D54" s="113">
        <f t="shared" si="0"/>
        <v>5500</v>
      </c>
      <c r="E54" s="113">
        <v>5500</v>
      </c>
      <c r="F54" s="113"/>
      <c r="G54" s="113"/>
      <c r="H54" s="113"/>
      <c r="I54" s="115">
        <f t="shared" si="1"/>
        <v>132000</v>
      </c>
    </row>
    <row r="55" spans="1:9" ht="31.2" x14ac:dyDescent="0.3">
      <c r="A55" s="108">
        <v>32</v>
      </c>
      <c r="B55" s="109" t="s">
        <v>298</v>
      </c>
      <c r="C55" s="109">
        <v>1</v>
      </c>
      <c r="D55" s="113">
        <f t="shared" si="0"/>
        <v>6100</v>
      </c>
      <c r="E55" s="113">
        <v>6100</v>
      </c>
      <c r="F55" s="113"/>
      <c r="G55" s="113"/>
      <c r="H55" s="113">
        <v>10</v>
      </c>
      <c r="I55" s="115">
        <f t="shared" si="1"/>
        <v>80520</v>
      </c>
    </row>
    <row r="56" spans="1:9" x14ac:dyDescent="0.3">
      <c r="A56" s="108">
        <v>33</v>
      </c>
      <c r="B56" s="109" t="s">
        <v>299</v>
      </c>
      <c r="C56" s="109">
        <v>4</v>
      </c>
      <c r="D56" s="113">
        <f t="shared" si="0"/>
        <v>6000</v>
      </c>
      <c r="E56" s="113">
        <v>5500</v>
      </c>
      <c r="F56" s="113">
        <v>500</v>
      </c>
      <c r="G56" s="113"/>
      <c r="H56" s="113">
        <v>10</v>
      </c>
      <c r="I56" s="115">
        <f t="shared" si="1"/>
        <v>314400</v>
      </c>
    </row>
    <row r="57" spans="1:9" x14ac:dyDescent="0.3">
      <c r="A57" s="108">
        <v>34</v>
      </c>
      <c r="B57" s="109" t="s">
        <v>300</v>
      </c>
      <c r="C57" s="109">
        <v>1.5</v>
      </c>
      <c r="D57" s="113">
        <f t="shared" si="0"/>
        <v>5500</v>
      </c>
      <c r="E57" s="113">
        <v>5500</v>
      </c>
      <c r="F57" s="113"/>
      <c r="G57" s="113"/>
      <c r="H57" s="113"/>
      <c r="I57" s="115">
        <f t="shared" si="1"/>
        <v>99000</v>
      </c>
    </row>
    <row r="58" spans="1:9" ht="31.2" x14ac:dyDescent="0.3">
      <c r="A58" s="108">
        <v>35</v>
      </c>
      <c r="B58" s="109" t="s">
        <v>301</v>
      </c>
      <c r="C58" s="109">
        <v>1</v>
      </c>
      <c r="D58" s="113">
        <f t="shared" si="0"/>
        <v>5500</v>
      </c>
      <c r="E58" s="113">
        <v>5500</v>
      </c>
      <c r="F58" s="113"/>
      <c r="G58" s="113"/>
      <c r="H58" s="113">
        <v>15</v>
      </c>
      <c r="I58" s="115">
        <f t="shared" si="1"/>
        <v>75900</v>
      </c>
    </row>
    <row r="59" spans="1:9" x14ac:dyDescent="0.3">
      <c r="A59" s="108">
        <v>36</v>
      </c>
      <c r="B59" s="109" t="s">
        <v>302</v>
      </c>
      <c r="C59" s="109">
        <v>1.4</v>
      </c>
      <c r="D59" s="113">
        <f t="shared" si="0"/>
        <v>5500</v>
      </c>
      <c r="E59" s="113">
        <v>5500</v>
      </c>
      <c r="F59" s="113"/>
      <c r="G59" s="113"/>
      <c r="H59" s="113"/>
      <c r="I59" s="115">
        <f t="shared" si="1"/>
        <v>92400</v>
      </c>
    </row>
    <row r="60" spans="1:9" x14ac:dyDescent="0.3">
      <c r="A60" s="108">
        <v>37</v>
      </c>
      <c r="B60" s="109" t="s">
        <v>303</v>
      </c>
      <c r="C60" s="109">
        <v>1</v>
      </c>
      <c r="D60" s="113">
        <f t="shared" si="0"/>
        <v>9800</v>
      </c>
      <c r="E60" s="113">
        <v>9800</v>
      </c>
      <c r="F60" s="113"/>
      <c r="G60" s="113"/>
      <c r="H60" s="113"/>
      <c r="I60" s="115">
        <f t="shared" si="1"/>
        <v>117600</v>
      </c>
    </row>
    <row r="61" spans="1:9" x14ac:dyDescent="0.3">
      <c r="A61" s="108">
        <v>38</v>
      </c>
      <c r="B61" s="109" t="s">
        <v>304</v>
      </c>
      <c r="C61" s="109">
        <v>4</v>
      </c>
      <c r="D61" s="113">
        <f t="shared" si="0"/>
        <v>24500</v>
      </c>
      <c r="E61" s="113">
        <v>7100</v>
      </c>
      <c r="F61" s="113">
        <v>1100</v>
      </c>
      <c r="G61" s="113">
        <v>16300</v>
      </c>
      <c r="H61" s="113">
        <v>20</v>
      </c>
      <c r="I61" s="115">
        <f t="shared" si="1"/>
        <v>1244160</v>
      </c>
    </row>
    <row r="62" spans="1:9" x14ac:dyDescent="0.3">
      <c r="A62" s="108">
        <v>39</v>
      </c>
      <c r="B62" s="109" t="s">
        <v>305</v>
      </c>
      <c r="C62" s="109">
        <v>10</v>
      </c>
      <c r="D62" s="113">
        <f t="shared" si="0"/>
        <v>24020</v>
      </c>
      <c r="E62" s="113">
        <v>7100</v>
      </c>
      <c r="F62" s="113">
        <v>1420</v>
      </c>
      <c r="G62" s="113">
        <v>15500</v>
      </c>
      <c r="H62" s="113">
        <v>20</v>
      </c>
      <c r="I62" s="115">
        <f t="shared" si="1"/>
        <v>3052800</v>
      </c>
    </row>
    <row r="63" spans="1:9" ht="31.2" x14ac:dyDescent="0.3">
      <c r="A63" s="108">
        <v>40</v>
      </c>
      <c r="B63" s="109" t="s">
        <v>306</v>
      </c>
      <c r="C63" s="109">
        <v>1</v>
      </c>
      <c r="D63" s="113">
        <f t="shared" si="0"/>
        <v>6800</v>
      </c>
      <c r="E63" s="113">
        <v>6800</v>
      </c>
      <c r="F63" s="113"/>
      <c r="G63" s="113"/>
      <c r="H63" s="113">
        <v>20</v>
      </c>
      <c r="I63" s="115">
        <f t="shared" si="1"/>
        <v>97920</v>
      </c>
    </row>
    <row r="64" spans="1:9" x14ac:dyDescent="0.3">
      <c r="A64" s="108">
        <v>41</v>
      </c>
      <c r="B64" s="109" t="s">
        <v>307</v>
      </c>
      <c r="C64" s="109">
        <v>2</v>
      </c>
      <c r="D64" s="113">
        <f t="shared" si="0"/>
        <v>6800</v>
      </c>
      <c r="E64" s="113">
        <v>6800</v>
      </c>
      <c r="F64" s="113"/>
      <c r="G64" s="113"/>
      <c r="H64" s="113">
        <v>20</v>
      </c>
      <c r="I64" s="115">
        <f t="shared" si="1"/>
        <v>195840</v>
      </c>
    </row>
    <row r="65" spans="1:9" x14ac:dyDescent="0.3">
      <c r="A65" s="108">
        <v>42</v>
      </c>
      <c r="B65" s="109" t="s">
        <v>308</v>
      </c>
      <c r="C65" s="109">
        <v>2</v>
      </c>
      <c r="D65" s="113">
        <f t="shared" si="0"/>
        <v>7100</v>
      </c>
      <c r="E65" s="113">
        <v>7100</v>
      </c>
      <c r="F65" s="113"/>
      <c r="G65" s="113"/>
      <c r="H65" s="113">
        <v>20</v>
      </c>
      <c r="I65" s="115">
        <f t="shared" si="1"/>
        <v>204480</v>
      </c>
    </row>
    <row r="66" spans="1:9" x14ac:dyDescent="0.3">
      <c r="A66" s="108">
        <v>43</v>
      </c>
      <c r="B66" s="109" t="s">
        <v>309</v>
      </c>
      <c r="C66" s="109">
        <v>8</v>
      </c>
      <c r="D66" s="113">
        <f t="shared" si="0"/>
        <v>7770</v>
      </c>
      <c r="E66" s="113">
        <v>5550</v>
      </c>
      <c r="F66" s="113">
        <v>2220</v>
      </c>
      <c r="G66" s="113"/>
      <c r="H66" s="113">
        <v>10</v>
      </c>
      <c r="I66" s="115">
        <f t="shared" si="1"/>
        <v>799200</v>
      </c>
    </row>
    <row r="67" spans="1:9" x14ac:dyDescent="0.3">
      <c r="A67" s="108">
        <v>44</v>
      </c>
      <c r="B67" s="109" t="s">
        <v>310</v>
      </c>
      <c r="C67" s="109">
        <v>2</v>
      </c>
      <c r="D67" s="113">
        <f t="shared" si="0"/>
        <v>6600</v>
      </c>
      <c r="E67" s="113">
        <v>5500</v>
      </c>
      <c r="F67" s="113">
        <v>1100</v>
      </c>
      <c r="G67" s="113"/>
      <c r="H67" s="113">
        <v>5</v>
      </c>
      <c r="I67" s="115">
        <f t="shared" si="1"/>
        <v>165000</v>
      </c>
    </row>
    <row r="68" spans="1:9" ht="31.2" x14ac:dyDescent="0.3">
      <c r="A68" s="108">
        <v>45</v>
      </c>
      <c r="B68" s="109" t="s">
        <v>311</v>
      </c>
      <c r="C68" s="109">
        <v>1</v>
      </c>
      <c r="D68" s="113">
        <f t="shared" si="0"/>
        <v>23480</v>
      </c>
      <c r="E68" s="113">
        <v>8000</v>
      </c>
      <c r="F68" s="113"/>
      <c r="G68" s="113">
        <v>15480</v>
      </c>
      <c r="H68" s="113">
        <v>5</v>
      </c>
      <c r="I68" s="115">
        <f t="shared" si="1"/>
        <v>286560</v>
      </c>
    </row>
    <row r="69" spans="1:9" x14ac:dyDescent="0.3">
      <c r="A69" s="108">
        <v>46</v>
      </c>
      <c r="B69" s="109" t="s">
        <v>312</v>
      </c>
      <c r="C69" s="109">
        <v>4</v>
      </c>
      <c r="D69" s="113">
        <f t="shared" si="0"/>
        <v>25810</v>
      </c>
      <c r="E69" s="113">
        <v>5500</v>
      </c>
      <c r="F69" s="113">
        <v>3310</v>
      </c>
      <c r="G69" s="113">
        <v>17000</v>
      </c>
      <c r="H69" s="113">
        <v>20</v>
      </c>
      <c r="I69" s="115">
        <f t="shared" si="1"/>
        <v>1291680</v>
      </c>
    </row>
    <row r="70" spans="1:9" ht="16.2" thickBot="1" x14ac:dyDescent="0.35">
      <c r="A70" s="223" t="s">
        <v>90</v>
      </c>
      <c r="B70" s="213"/>
      <c r="C70" s="67" t="s">
        <v>34</v>
      </c>
      <c r="D70" s="154">
        <f>SUM(D24:D69)</f>
        <v>501344.34</v>
      </c>
      <c r="E70" s="154" t="s">
        <v>34</v>
      </c>
      <c r="F70" s="154" t="s">
        <v>34</v>
      </c>
      <c r="G70" s="154" t="s">
        <v>34</v>
      </c>
      <c r="H70" s="154" t="s">
        <v>34</v>
      </c>
      <c r="I70" s="102">
        <f>SUM(I24:I69)</f>
        <v>21699200</v>
      </c>
    </row>
    <row r="74" spans="1:9" ht="48" customHeight="1" x14ac:dyDescent="0.3">
      <c r="B74" s="170" t="s">
        <v>313</v>
      </c>
      <c r="C74" s="170"/>
      <c r="D74" s="170"/>
      <c r="E74" s="170"/>
      <c r="F74" s="170"/>
      <c r="G74" s="170"/>
    </row>
    <row r="75" spans="1:9" ht="16.2" thickBot="1" x14ac:dyDescent="0.35"/>
    <row r="76" spans="1:9" ht="63" thickBot="1" x14ac:dyDescent="0.35">
      <c r="A76" s="68" t="s">
        <v>0</v>
      </c>
      <c r="B76" s="225" t="s">
        <v>162</v>
      </c>
      <c r="C76" s="225"/>
      <c r="D76" s="225"/>
      <c r="E76" s="69" t="s">
        <v>163</v>
      </c>
      <c r="F76" s="70" t="s">
        <v>164</v>
      </c>
    </row>
    <row r="77" spans="1:9" ht="30" customHeight="1" x14ac:dyDescent="0.3">
      <c r="A77" s="72">
        <v>1</v>
      </c>
      <c r="B77" s="222" t="s">
        <v>165</v>
      </c>
      <c r="C77" s="222"/>
      <c r="D77" s="222"/>
      <c r="E77" s="50" t="s">
        <v>34</v>
      </c>
      <c r="F77" s="62"/>
    </row>
    <row r="78" spans="1:9" x14ac:dyDescent="0.3">
      <c r="A78" s="73" t="s">
        <v>166</v>
      </c>
      <c r="B78" s="164" t="s">
        <v>8</v>
      </c>
      <c r="C78" s="164"/>
      <c r="D78" s="164"/>
      <c r="E78" s="49" t="s">
        <v>34</v>
      </c>
      <c r="F78" s="74" t="s">
        <v>34</v>
      </c>
    </row>
    <row r="79" spans="1:9" ht="19.5" customHeight="1" x14ac:dyDescent="0.3">
      <c r="A79" s="73"/>
      <c r="B79" s="164" t="s">
        <v>167</v>
      </c>
      <c r="C79" s="164"/>
      <c r="D79" s="164"/>
      <c r="E79" s="149">
        <v>21699200</v>
      </c>
      <c r="F79" s="103">
        <v>4556765.5999999996</v>
      </c>
    </row>
    <row r="80" spans="1:9" ht="18.75" customHeight="1" x14ac:dyDescent="0.3">
      <c r="A80" s="73" t="s">
        <v>168</v>
      </c>
      <c r="B80" s="164" t="s">
        <v>169</v>
      </c>
      <c r="C80" s="164"/>
      <c r="D80" s="164"/>
      <c r="E80" s="54"/>
      <c r="F80" s="64"/>
    </row>
    <row r="81" spans="1:7" ht="45" customHeight="1" x14ac:dyDescent="0.3">
      <c r="A81" s="73" t="s">
        <v>170</v>
      </c>
      <c r="B81" s="164" t="s">
        <v>171</v>
      </c>
      <c r="C81" s="164"/>
      <c r="D81" s="164"/>
      <c r="E81" s="54"/>
      <c r="F81" s="64"/>
    </row>
    <row r="82" spans="1:7" ht="34.5" customHeight="1" x14ac:dyDescent="0.3">
      <c r="A82" s="73" t="s">
        <v>172</v>
      </c>
      <c r="B82" s="164" t="s">
        <v>173</v>
      </c>
      <c r="C82" s="164"/>
      <c r="D82" s="164"/>
      <c r="E82" s="49" t="s">
        <v>34</v>
      </c>
      <c r="F82" s="64"/>
    </row>
    <row r="83" spans="1:7" x14ac:dyDescent="0.3">
      <c r="A83" s="73" t="s">
        <v>174</v>
      </c>
      <c r="B83" s="164" t="s">
        <v>8</v>
      </c>
      <c r="C83" s="164"/>
      <c r="D83" s="164"/>
      <c r="E83" s="49" t="s">
        <v>34</v>
      </c>
      <c r="F83" s="74" t="s">
        <v>34</v>
      </c>
    </row>
    <row r="84" spans="1:7" ht="45.75" customHeight="1" x14ac:dyDescent="0.3">
      <c r="A84" s="73"/>
      <c r="B84" s="164" t="s">
        <v>175</v>
      </c>
      <c r="C84" s="164"/>
      <c r="D84" s="164"/>
      <c r="E84" s="149">
        <v>21699200</v>
      </c>
      <c r="F84" s="103">
        <v>629276.80000000005</v>
      </c>
    </row>
    <row r="85" spans="1:7" ht="35.25" customHeight="1" x14ac:dyDescent="0.3">
      <c r="A85" s="73" t="s">
        <v>176</v>
      </c>
      <c r="B85" s="164" t="s">
        <v>177</v>
      </c>
      <c r="C85" s="164"/>
      <c r="D85" s="164"/>
      <c r="E85" s="149"/>
      <c r="F85" s="103"/>
    </row>
    <row r="86" spans="1:7" ht="48" customHeight="1" x14ac:dyDescent="0.3">
      <c r="A86" s="73" t="s">
        <v>178</v>
      </c>
      <c r="B86" s="164" t="s">
        <v>179</v>
      </c>
      <c r="C86" s="164"/>
      <c r="D86" s="164"/>
      <c r="E86" s="149">
        <v>21699200</v>
      </c>
      <c r="F86" s="103">
        <v>43398.400000000001</v>
      </c>
    </row>
    <row r="87" spans="1:7" ht="46.5" customHeight="1" x14ac:dyDescent="0.3">
      <c r="A87" s="73" t="s">
        <v>180</v>
      </c>
      <c r="B87" s="164" t="s">
        <v>182</v>
      </c>
      <c r="C87" s="164"/>
      <c r="D87" s="164"/>
      <c r="E87" s="149"/>
      <c r="F87" s="103"/>
    </row>
    <row r="88" spans="1:7" ht="48" customHeight="1" x14ac:dyDescent="0.3">
      <c r="A88" s="73" t="s">
        <v>181</v>
      </c>
      <c r="B88" s="164" t="s">
        <v>182</v>
      </c>
      <c r="C88" s="164"/>
      <c r="D88" s="164"/>
      <c r="E88" s="149"/>
      <c r="F88" s="103"/>
    </row>
    <row r="89" spans="1:7" ht="45.75" customHeight="1" x14ac:dyDescent="0.3">
      <c r="A89" s="73" t="s">
        <v>183</v>
      </c>
      <c r="B89" s="164" t="s">
        <v>184</v>
      </c>
      <c r="C89" s="164"/>
      <c r="D89" s="164"/>
      <c r="E89" s="149">
        <v>21699200</v>
      </c>
      <c r="F89" s="103">
        <v>1106659.2</v>
      </c>
    </row>
    <row r="90" spans="1:7" ht="16.2" thickBot="1" x14ac:dyDescent="0.35">
      <c r="A90" s="75"/>
      <c r="B90" s="221" t="s">
        <v>90</v>
      </c>
      <c r="C90" s="221"/>
      <c r="D90" s="221"/>
      <c r="E90" s="67" t="s">
        <v>34</v>
      </c>
      <c r="F90" s="102">
        <f>SUM(F79:F89)</f>
        <v>6336100</v>
      </c>
    </row>
    <row r="91" spans="1:7" x14ac:dyDescent="0.3">
      <c r="A91" s="71"/>
    </row>
    <row r="92" spans="1:7" x14ac:dyDescent="0.3">
      <c r="B92" s="170" t="s">
        <v>316</v>
      </c>
      <c r="C92" s="170"/>
      <c r="D92" s="170"/>
      <c r="E92" s="170"/>
      <c r="F92" s="170"/>
    </row>
    <row r="93" spans="1:7" ht="17.25" customHeight="1" x14ac:dyDescent="0.3"/>
    <row r="94" spans="1:7" x14ac:dyDescent="0.3">
      <c r="A94" s="71"/>
      <c r="B94" s="4" t="s">
        <v>185</v>
      </c>
      <c r="C94" s="101">
        <v>851</v>
      </c>
    </row>
    <row r="95" spans="1:7" ht="45.75" customHeight="1" x14ac:dyDescent="0.3">
      <c r="B95" s="177" t="s">
        <v>159</v>
      </c>
      <c r="C95" s="177"/>
      <c r="D95" s="219" t="s">
        <v>108</v>
      </c>
      <c r="E95" s="219"/>
      <c r="F95" s="76"/>
      <c r="G95" s="76"/>
    </row>
    <row r="96" spans="1:7" ht="16.2" thickBot="1" x14ac:dyDescent="0.35">
      <c r="B96" s="220"/>
      <c r="C96" s="220"/>
      <c r="D96" s="220"/>
      <c r="E96" s="220"/>
    </row>
    <row r="97" spans="1:7" ht="109.8" thickBot="1" x14ac:dyDescent="0.35">
      <c r="A97" s="68" t="s">
        <v>0</v>
      </c>
      <c r="B97" s="69" t="s">
        <v>161</v>
      </c>
      <c r="C97" s="69" t="s">
        <v>189</v>
      </c>
      <c r="D97" s="69" t="s">
        <v>190</v>
      </c>
      <c r="E97" s="70" t="s">
        <v>191</v>
      </c>
    </row>
    <row r="98" spans="1:7" s="53" customFormat="1" x14ac:dyDescent="0.3">
      <c r="A98" s="72">
        <v>1</v>
      </c>
      <c r="B98" s="50">
        <v>2</v>
      </c>
      <c r="C98" s="50">
        <v>3</v>
      </c>
      <c r="D98" s="50">
        <v>4</v>
      </c>
      <c r="E98" s="51">
        <v>5</v>
      </c>
    </row>
    <row r="99" spans="1:7" x14ac:dyDescent="0.3">
      <c r="A99" s="63">
        <v>1</v>
      </c>
      <c r="B99" s="54" t="s">
        <v>240</v>
      </c>
      <c r="C99" s="149">
        <v>1684988</v>
      </c>
      <c r="D99" s="54">
        <v>1.5</v>
      </c>
      <c r="E99" s="64">
        <v>25274.82</v>
      </c>
    </row>
    <row r="100" spans="1:7" x14ac:dyDescent="0.3">
      <c r="A100" s="63">
        <v>2</v>
      </c>
      <c r="B100" s="54" t="s">
        <v>241</v>
      </c>
      <c r="C100" s="54">
        <v>425.18</v>
      </c>
      <c r="D100" s="54">
        <v>1</v>
      </c>
      <c r="E100" s="64">
        <v>425.18</v>
      </c>
    </row>
    <row r="101" spans="1:7" ht="16.2" thickBot="1" x14ac:dyDescent="0.35">
      <c r="A101" s="65"/>
      <c r="B101" s="55" t="s">
        <v>90</v>
      </c>
      <c r="C101" s="55"/>
      <c r="D101" s="67" t="s">
        <v>34</v>
      </c>
      <c r="E101" s="102">
        <v>25700</v>
      </c>
    </row>
    <row r="106" spans="1:7" x14ac:dyDescent="0.3">
      <c r="B106" s="170" t="s">
        <v>355</v>
      </c>
      <c r="C106" s="170"/>
      <c r="D106" s="170"/>
      <c r="E106" s="170"/>
    </row>
    <row r="108" spans="1:7" x14ac:dyDescent="0.3">
      <c r="A108" s="71"/>
      <c r="B108" s="4" t="s">
        <v>185</v>
      </c>
      <c r="C108" s="101">
        <v>244</v>
      </c>
    </row>
    <row r="109" spans="1:7" ht="37.5" customHeight="1" x14ac:dyDescent="0.3">
      <c r="B109" s="177" t="s">
        <v>159</v>
      </c>
      <c r="C109" s="177"/>
      <c r="D109" s="219" t="s">
        <v>108</v>
      </c>
      <c r="E109" s="219"/>
      <c r="F109" s="76"/>
      <c r="G109" s="76"/>
    </row>
    <row r="111" spans="1:7" x14ac:dyDescent="0.3">
      <c r="B111" s="170" t="s">
        <v>356</v>
      </c>
      <c r="C111" s="170"/>
      <c r="D111" s="170"/>
      <c r="E111" s="170"/>
    </row>
    <row r="112" spans="1:7" ht="16.2" thickBot="1" x14ac:dyDescent="0.35"/>
    <row r="113" spans="1:7" ht="46.8" x14ac:dyDescent="0.3">
      <c r="A113" s="60" t="s">
        <v>0</v>
      </c>
      <c r="B113" s="61" t="s">
        <v>161</v>
      </c>
      <c r="C113" s="61" t="s">
        <v>192</v>
      </c>
      <c r="D113" s="61" t="s">
        <v>193</v>
      </c>
      <c r="E113" s="61" t="s">
        <v>194</v>
      </c>
      <c r="F113" s="62" t="s">
        <v>195</v>
      </c>
    </row>
    <row r="114" spans="1:7" x14ac:dyDescent="0.3">
      <c r="A114" s="79">
        <v>1</v>
      </c>
      <c r="B114" s="49">
        <v>2</v>
      </c>
      <c r="C114" s="49">
        <v>3</v>
      </c>
      <c r="D114" s="49">
        <v>4</v>
      </c>
      <c r="E114" s="49">
        <v>5</v>
      </c>
      <c r="F114" s="74">
        <v>6</v>
      </c>
      <c r="G114" s="53"/>
    </row>
    <row r="115" spans="1:7" ht="31.2" x14ac:dyDescent="0.3">
      <c r="A115" s="63">
        <v>1</v>
      </c>
      <c r="B115" s="54" t="s">
        <v>242</v>
      </c>
      <c r="C115" s="54">
        <v>7</v>
      </c>
      <c r="D115" s="54">
        <v>3</v>
      </c>
      <c r="E115" s="54">
        <v>203.47</v>
      </c>
      <c r="F115" s="64">
        <v>4272.87</v>
      </c>
    </row>
    <row r="116" spans="1:7" ht="31.2" x14ac:dyDescent="0.3">
      <c r="A116" s="63">
        <v>2</v>
      </c>
      <c r="B116" s="54" t="s">
        <v>243</v>
      </c>
      <c r="C116" s="54">
        <v>6</v>
      </c>
      <c r="D116" s="54">
        <v>3</v>
      </c>
      <c r="E116" s="54">
        <v>280.74</v>
      </c>
      <c r="F116" s="64">
        <v>5053.32</v>
      </c>
    </row>
    <row r="117" spans="1:7" ht="31.2" x14ac:dyDescent="0.3">
      <c r="A117" s="63">
        <v>3</v>
      </c>
      <c r="B117" s="54" t="s">
        <v>244</v>
      </c>
      <c r="C117" s="54">
        <v>7</v>
      </c>
      <c r="D117" s="54">
        <v>4</v>
      </c>
      <c r="E117" s="54">
        <v>343.04</v>
      </c>
      <c r="F117" s="64">
        <v>9605.1200000000008</v>
      </c>
    </row>
    <row r="118" spans="1:7" x14ac:dyDescent="0.3">
      <c r="A118" s="63">
        <v>4</v>
      </c>
      <c r="B118" s="54" t="s">
        <v>245</v>
      </c>
      <c r="C118" s="54">
        <v>5</v>
      </c>
      <c r="D118" s="54">
        <v>5</v>
      </c>
      <c r="E118" s="54">
        <v>1255.52</v>
      </c>
      <c r="F118" s="103">
        <v>31388</v>
      </c>
    </row>
    <row r="119" spans="1:7" ht="16.2" thickBot="1" x14ac:dyDescent="0.35">
      <c r="A119" s="65"/>
      <c r="B119" s="55" t="s">
        <v>90</v>
      </c>
      <c r="C119" s="67" t="s">
        <v>34</v>
      </c>
      <c r="D119" s="67" t="s">
        <v>34</v>
      </c>
      <c r="E119" s="67" t="s">
        <v>34</v>
      </c>
      <c r="F119" s="66">
        <f>SUM(F115:F118)</f>
        <v>50319.31</v>
      </c>
    </row>
    <row r="120" spans="1:7" x14ac:dyDescent="0.3">
      <c r="A120" s="76"/>
      <c r="B120" s="76"/>
      <c r="C120" s="116"/>
      <c r="D120" s="116"/>
      <c r="E120" s="116"/>
      <c r="F120" s="76"/>
    </row>
    <row r="121" spans="1:7" x14ac:dyDescent="0.3">
      <c r="A121" s="76"/>
      <c r="B121" s="76"/>
      <c r="C121" s="116"/>
      <c r="D121" s="116"/>
      <c r="E121" s="116"/>
      <c r="F121" s="76"/>
    </row>
    <row r="122" spans="1:7" x14ac:dyDescent="0.3">
      <c r="A122" s="76"/>
      <c r="B122" s="76"/>
      <c r="C122" s="116"/>
      <c r="D122" s="116"/>
      <c r="E122" s="116"/>
      <c r="F122" s="76"/>
    </row>
    <row r="123" spans="1:7" x14ac:dyDescent="0.3">
      <c r="A123" s="76"/>
      <c r="B123" s="76"/>
      <c r="C123" s="116"/>
      <c r="D123" s="116"/>
      <c r="E123" s="116"/>
      <c r="F123" s="76"/>
    </row>
    <row r="124" spans="1:7" x14ac:dyDescent="0.3">
      <c r="A124" s="76"/>
      <c r="B124" s="76"/>
      <c r="C124" s="116"/>
      <c r="D124" s="116"/>
      <c r="E124" s="116"/>
      <c r="F124" s="76"/>
    </row>
    <row r="125" spans="1:7" x14ac:dyDescent="0.3">
      <c r="A125" s="76"/>
      <c r="B125" s="76"/>
      <c r="C125" s="116"/>
      <c r="D125" s="116"/>
      <c r="E125" s="116"/>
      <c r="F125" s="76"/>
    </row>
    <row r="126" spans="1:7" x14ac:dyDescent="0.3">
      <c r="A126" s="76"/>
      <c r="B126" s="76"/>
      <c r="C126" s="116"/>
      <c r="D126" s="116"/>
      <c r="E126" s="116"/>
      <c r="F126" s="76"/>
    </row>
    <row r="127" spans="1:7" x14ac:dyDescent="0.3">
      <c r="A127" s="76"/>
      <c r="B127" s="76"/>
      <c r="C127" s="116"/>
      <c r="D127" s="116"/>
      <c r="E127" s="116"/>
      <c r="F127" s="76"/>
    </row>
    <row r="129" spans="1:7" ht="16.2" thickBot="1" x14ac:dyDescent="0.35">
      <c r="B129" s="170" t="s">
        <v>357</v>
      </c>
      <c r="C129" s="170"/>
      <c r="D129" s="170"/>
      <c r="E129" s="170"/>
      <c r="F129" s="170"/>
    </row>
    <row r="130" spans="1:7" ht="46.8" x14ac:dyDescent="0.3">
      <c r="A130" s="60" t="s">
        <v>0</v>
      </c>
      <c r="B130" s="61" t="s">
        <v>196</v>
      </c>
      <c r="C130" s="61" t="s">
        <v>197</v>
      </c>
      <c r="D130" s="61" t="s">
        <v>198</v>
      </c>
      <c r="E130" s="80" t="s">
        <v>199</v>
      </c>
      <c r="F130" s="62" t="s">
        <v>200</v>
      </c>
    </row>
    <row r="131" spans="1:7" x14ac:dyDescent="0.3">
      <c r="A131" s="79">
        <v>1</v>
      </c>
      <c r="B131" s="49">
        <v>2</v>
      </c>
      <c r="C131" s="49">
        <v>3</v>
      </c>
      <c r="D131" s="49">
        <v>4</v>
      </c>
      <c r="E131" s="49">
        <v>5</v>
      </c>
      <c r="F131" s="74">
        <v>6</v>
      </c>
      <c r="G131" s="53"/>
    </row>
    <row r="132" spans="1:7" x14ac:dyDescent="0.3">
      <c r="A132" s="63">
        <v>1</v>
      </c>
      <c r="B132" s="54" t="s">
        <v>246</v>
      </c>
      <c r="C132" s="54">
        <v>314.81</v>
      </c>
      <c r="D132" s="54">
        <v>3601.09</v>
      </c>
      <c r="E132" s="54">
        <v>1</v>
      </c>
      <c r="F132" s="64">
        <v>1133659.1399999999</v>
      </c>
    </row>
    <row r="133" spans="1:7" ht="31.2" x14ac:dyDescent="0.3">
      <c r="A133" s="63">
        <v>2</v>
      </c>
      <c r="B133" s="54" t="s">
        <v>247</v>
      </c>
      <c r="C133" s="149">
        <v>47216</v>
      </c>
      <c r="D133" s="54">
        <v>6.83</v>
      </c>
      <c r="E133" s="54">
        <v>1</v>
      </c>
      <c r="F133" s="64">
        <v>322425.84000000003</v>
      </c>
    </row>
    <row r="134" spans="1:7" ht="31.2" x14ac:dyDescent="0.3">
      <c r="A134" s="63">
        <v>3</v>
      </c>
      <c r="B134" s="54" t="s">
        <v>248</v>
      </c>
      <c r="C134" s="149">
        <v>62713</v>
      </c>
      <c r="D134" s="54">
        <v>7.11</v>
      </c>
      <c r="E134" s="54">
        <v>1</v>
      </c>
      <c r="F134" s="64">
        <v>431000.76</v>
      </c>
    </row>
    <row r="135" spans="1:7" x14ac:dyDescent="0.3">
      <c r="A135" s="63">
        <v>4</v>
      </c>
      <c r="B135" s="54" t="s">
        <v>249</v>
      </c>
      <c r="C135" s="54">
        <v>1760.82</v>
      </c>
      <c r="D135" s="54">
        <v>92.59</v>
      </c>
      <c r="E135" s="54">
        <v>1</v>
      </c>
      <c r="F135" s="64">
        <v>163026.51999999999</v>
      </c>
    </row>
    <row r="136" spans="1:7" x14ac:dyDescent="0.3">
      <c r="A136" s="63">
        <v>5</v>
      </c>
      <c r="B136" s="54" t="s">
        <v>250</v>
      </c>
      <c r="C136" s="54">
        <v>789.1</v>
      </c>
      <c r="D136" s="54">
        <v>150.04</v>
      </c>
      <c r="E136" s="54">
        <v>1</v>
      </c>
      <c r="F136" s="64">
        <v>118399.84</v>
      </c>
    </row>
    <row r="137" spans="1:7" ht="16.2" thickBot="1" x14ac:dyDescent="0.35">
      <c r="A137" s="65"/>
      <c r="B137" s="55" t="s">
        <v>90</v>
      </c>
      <c r="C137" s="67" t="s">
        <v>34</v>
      </c>
      <c r="D137" s="67" t="s">
        <v>34</v>
      </c>
      <c r="E137" s="67" t="s">
        <v>34</v>
      </c>
      <c r="F137" s="66">
        <f>SUM(F132:F136)</f>
        <v>2168512.1</v>
      </c>
    </row>
    <row r="139" spans="1:7" ht="29.25" customHeight="1" thickBot="1" x14ac:dyDescent="0.35">
      <c r="B139" s="170" t="s">
        <v>358</v>
      </c>
      <c r="C139" s="170"/>
      <c r="D139" s="170"/>
      <c r="E139" s="170"/>
    </row>
    <row r="140" spans="1:7" ht="45" customHeight="1" x14ac:dyDescent="0.3">
      <c r="A140" s="60" t="s">
        <v>0</v>
      </c>
      <c r="B140" s="61" t="s">
        <v>161</v>
      </c>
      <c r="C140" s="61" t="s">
        <v>202</v>
      </c>
      <c r="D140" s="61" t="s">
        <v>203</v>
      </c>
      <c r="E140" s="62" t="s">
        <v>204</v>
      </c>
    </row>
    <row r="141" spans="1:7" s="53" customFormat="1" ht="16.2" thickBot="1" x14ac:dyDescent="0.35">
      <c r="A141" s="77">
        <v>1</v>
      </c>
      <c r="B141" s="52">
        <v>2</v>
      </c>
      <c r="C141" s="52">
        <v>3</v>
      </c>
      <c r="D141" s="52">
        <v>4</v>
      </c>
      <c r="E141" s="78">
        <v>5</v>
      </c>
    </row>
    <row r="142" spans="1:7" ht="31.2" x14ac:dyDescent="0.3">
      <c r="A142" s="60">
        <v>1</v>
      </c>
      <c r="B142" s="61" t="s">
        <v>251</v>
      </c>
      <c r="C142" s="61" t="s">
        <v>252</v>
      </c>
      <c r="D142" s="61">
        <v>72</v>
      </c>
      <c r="E142" s="104">
        <v>36000</v>
      </c>
    </row>
    <row r="143" spans="1:7" ht="44.25" customHeight="1" x14ac:dyDescent="0.3">
      <c r="A143" s="63">
        <v>2</v>
      </c>
      <c r="B143" s="54" t="s">
        <v>253</v>
      </c>
      <c r="C143" s="54" t="s">
        <v>254</v>
      </c>
      <c r="D143" s="54">
        <v>12</v>
      </c>
      <c r="E143" s="103">
        <v>30468</v>
      </c>
    </row>
    <row r="144" spans="1:7" ht="27.75" customHeight="1" x14ac:dyDescent="0.3">
      <c r="A144" s="63">
        <v>3</v>
      </c>
      <c r="B144" s="54" t="s">
        <v>255</v>
      </c>
      <c r="C144" s="54" t="s">
        <v>254</v>
      </c>
      <c r="D144" s="54">
        <v>12</v>
      </c>
      <c r="E144" s="103">
        <v>21120</v>
      </c>
    </row>
    <row r="145" spans="1:5" ht="31.2" x14ac:dyDescent="0.3">
      <c r="A145" s="63">
        <v>4</v>
      </c>
      <c r="B145" s="54" t="s">
        <v>256</v>
      </c>
      <c r="C145" s="54" t="s">
        <v>254</v>
      </c>
      <c r="D145" s="54">
        <v>12</v>
      </c>
      <c r="E145" s="103">
        <v>2160</v>
      </c>
    </row>
    <row r="146" spans="1:5" ht="28.5" customHeight="1" x14ac:dyDescent="0.3">
      <c r="A146" s="63">
        <v>5</v>
      </c>
      <c r="B146" s="54" t="s">
        <v>257</v>
      </c>
      <c r="C146" s="54" t="s">
        <v>258</v>
      </c>
      <c r="D146" s="54">
        <v>1</v>
      </c>
      <c r="E146" s="103">
        <v>10252</v>
      </c>
    </row>
    <row r="147" spans="1:5" ht="16.2" thickBot="1" x14ac:dyDescent="0.35">
      <c r="A147" s="65"/>
      <c r="B147" s="55" t="s">
        <v>90</v>
      </c>
      <c r="C147" s="67" t="s">
        <v>34</v>
      </c>
      <c r="D147" s="67" t="s">
        <v>34</v>
      </c>
      <c r="E147" s="102">
        <f>SUM(E142:E146)</f>
        <v>100000</v>
      </c>
    </row>
    <row r="149" spans="1:5" x14ac:dyDescent="0.3">
      <c r="B149" s="170" t="s">
        <v>361</v>
      </c>
      <c r="C149" s="170"/>
      <c r="D149" s="170"/>
      <c r="E149" s="170"/>
    </row>
    <row r="150" spans="1:5" ht="16.2" thickBot="1" x14ac:dyDescent="0.35"/>
    <row r="151" spans="1:5" ht="31.2" x14ac:dyDescent="0.3">
      <c r="A151" s="60" t="s">
        <v>0</v>
      </c>
      <c r="B151" s="215" t="s">
        <v>161</v>
      </c>
      <c r="C151" s="216"/>
      <c r="D151" s="61" t="s">
        <v>205</v>
      </c>
      <c r="E151" s="62" t="s">
        <v>206</v>
      </c>
    </row>
    <row r="152" spans="1:5" s="53" customFormat="1" ht="16.2" thickBot="1" x14ac:dyDescent="0.35">
      <c r="A152" s="77">
        <v>1</v>
      </c>
      <c r="B152" s="217">
        <v>2</v>
      </c>
      <c r="C152" s="218"/>
      <c r="D152" s="52">
        <v>4</v>
      </c>
      <c r="E152" s="78">
        <v>5</v>
      </c>
    </row>
    <row r="153" spans="1:5" x14ac:dyDescent="0.3">
      <c r="A153" s="60">
        <v>1</v>
      </c>
      <c r="B153" s="215" t="s">
        <v>259</v>
      </c>
      <c r="C153" s="216"/>
      <c r="D153" s="61">
        <v>1</v>
      </c>
      <c r="E153" s="104">
        <v>48048</v>
      </c>
    </row>
    <row r="154" spans="1:5" x14ac:dyDescent="0.3">
      <c r="A154" s="63">
        <v>2</v>
      </c>
      <c r="B154" s="210" t="s">
        <v>260</v>
      </c>
      <c r="C154" s="211"/>
      <c r="D154" s="54">
        <v>1</v>
      </c>
      <c r="E154" s="103">
        <v>60000</v>
      </c>
    </row>
    <row r="155" spans="1:5" ht="34.5" customHeight="1" x14ac:dyDescent="0.3">
      <c r="A155" s="63">
        <v>3</v>
      </c>
      <c r="B155" s="210" t="s">
        <v>261</v>
      </c>
      <c r="C155" s="211"/>
      <c r="D155" s="54">
        <v>1</v>
      </c>
      <c r="E155" s="103">
        <v>23360</v>
      </c>
    </row>
    <row r="156" spans="1:5" x14ac:dyDescent="0.3">
      <c r="A156" s="63">
        <v>4</v>
      </c>
      <c r="B156" s="210" t="s">
        <v>262</v>
      </c>
      <c r="C156" s="211"/>
      <c r="D156" s="54">
        <v>1</v>
      </c>
      <c r="E156" s="103">
        <v>36892</v>
      </c>
    </row>
    <row r="157" spans="1:5" ht="16.2" thickBot="1" x14ac:dyDescent="0.35">
      <c r="A157" s="65"/>
      <c r="B157" s="212" t="s">
        <v>90</v>
      </c>
      <c r="C157" s="213"/>
      <c r="D157" s="67" t="s">
        <v>34</v>
      </c>
      <c r="E157" s="102">
        <f>SUM(E153:E156)</f>
        <v>168300</v>
      </c>
    </row>
    <row r="159" spans="1:5" ht="35.25" customHeight="1" thickBot="1" x14ac:dyDescent="0.35">
      <c r="B159" s="170" t="s">
        <v>362</v>
      </c>
      <c r="C159" s="170"/>
      <c r="D159" s="170"/>
      <c r="E159" s="170"/>
    </row>
    <row r="160" spans="1:5" ht="46.8" x14ac:dyDescent="0.3">
      <c r="A160" s="60" t="s">
        <v>0</v>
      </c>
      <c r="B160" s="61" t="s">
        <v>161</v>
      </c>
      <c r="C160" s="61" t="s">
        <v>201</v>
      </c>
      <c r="D160" s="61" t="s">
        <v>207</v>
      </c>
      <c r="E160" s="62" t="s">
        <v>208</v>
      </c>
    </row>
    <row r="161" spans="1:5" s="53" customFormat="1" ht="16.2" thickBot="1" x14ac:dyDescent="0.35">
      <c r="A161" s="77">
        <v>1</v>
      </c>
      <c r="B161" s="52">
        <v>2</v>
      </c>
      <c r="C161" s="52">
        <v>3</v>
      </c>
      <c r="D161" s="52">
        <v>4</v>
      </c>
      <c r="E161" s="78">
        <v>5</v>
      </c>
    </row>
    <row r="162" spans="1:5" ht="31.2" x14ac:dyDescent="0.3">
      <c r="A162" s="60">
        <v>1</v>
      </c>
      <c r="B162" s="61" t="s">
        <v>263</v>
      </c>
      <c r="C162" s="61">
        <v>57783.78</v>
      </c>
      <c r="D162" s="61">
        <v>37</v>
      </c>
      <c r="E162" s="104">
        <v>2138000</v>
      </c>
    </row>
    <row r="163" spans="1:5" ht="31.2" x14ac:dyDescent="0.3">
      <c r="A163" s="63">
        <v>2</v>
      </c>
      <c r="B163" s="54" t="s">
        <v>264</v>
      </c>
      <c r="C163" s="54">
        <v>335.2</v>
      </c>
      <c r="D163" s="54">
        <v>250</v>
      </c>
      <c r="E163" s="103">
        <v>83800</v>
      </c>
    </row>
    <row r="164" spans="1:5" x14ac:dyDescent="0.3">
      <c r="A164" s="63">
        <v>3</v>
      </c>
      <c r="B164" s="54" t="s">
        <v>265</v>
      </c>
      <c r="C164" s="54">
        <v>1000</v>
      </c>
      <c r="D164" s="54">
        <v>13.6</v>
      </c>
      <c r="E164" s="103">
        <v>13600</v>
      </c>
    </row>
    <row r="165" spans="1:5" ht="31.2" x14ac:dyDescent="0.3">
      <c r="A165" s="63">
        <v>4</v>
      </c>
      <c r="B165" s="54" t="s">
        <v>266</v>
      </c>
      <c r="C165" s="54">
        <v>1700</v>
      </c>
      <c r="D165" s="54">
        <v>147.06</v>
      </c>
      <c r="E165" s="103">
        <v>250000</v>
      </c>
    </row>
    <row r="166" spans="1:5" ht="31.2" x14ac:dyDescent="0.3">
      <c r="A166" s="63">
        <v>5</v>
      </c>
      <c r="B166" s="54" t="s">
        <v>267</v>
      </c>
      <c r="C166" s="54">
        <v>200</v>
      </c>
      <c r="D166" s="54">
        <v>299.5</v>
      </c>
      <c r="E166" s="103">
        <v>59900</v>
      </c>
    </row>
    <row r="167" spans="1:5" ht="16.2" thickBot="1" x14ac:dyDescent="0.35">
      <c r="A167" s="65"/>
      <c r="B167" s="55" t="s">
        <v>90</v>
      </c>
      <c r="C167" s="67"/>
      <c r="D167" s="67" t="s">
        <v>34</v>
      </c>
      <c r="E167" s="102">
        <f>SUM(E162:E166)</f>
        <v>2545300</v>
      </c>
    </row>
    <row r="168" spans="1:5" x14ac:dyDescent="0.3">
      <c r="B168" s="214"/>
      <c r="C168" s="214"/>
      <c r="D168" s="214"/>
    </row>
    <row r="169" spans="1:5" x14ac:dyDescent="0.3">
      <c r="B169" s="209" t="s">
        <v>314</v>
      </c>
      <c r="C169" s="209"/>
      <c r="D169" s="209"/>
    </row>
  </sheetData>
  <mergeCells count="61">
    <mergeCell ref="I20:I22"/>
    <mergeCell ref="D20:G20"/>
    <mergeCell ref="E21:G21"/>
    <mergeCell ref="D21:D22"/>
    <mergeCell ref="A16:C16"/>
    <mergeCell ref="D16:H16"/>
    <mergeCell ref="B18:I18"/>
    <mergeCell ref="C20:C22"/>
    <mergeCell ref="B20:B22"/>
    <mergeCell ref="A20:A22"/>
    <mergeCell ref="H1:I1"/>
    <mergeCell ref="H2:I2"/>
    <mergeCell ref="H3:I3"/>
    <mergeCell ref="H5:I5"/>
    <mergeCell ref="H6:I6"/>
    <mergeCell ref="H7:I7"/>
    <mergeCell ref="H8:I8"/>
    <mergeCell ref="H9:I9"/>
    <mergeCell ref="D12:F12"/>
    <mergeCell ref="B13:H13"/>
    <mergeCell ref="A15:B15"/>
    <mergeCell ref="C15:D15"/>
    <mergeCell ref="H20:H22"/>
    <mergeCell ref="B74:G74"/>
    <mergeCell ref="B76:D76"/>
    <mergeCell ref="B77:D77"/>
    <mergeCell ref="B78:D78"/>
    <mergeCell ref="A70:B70"/>
    <mergeCell ref="B79:D79"/>
    <mergeCell ref="B80:D80"/>
    <mergeCell ref="B81:D81"/>
    <mergeCell ref="B82:D82"/>
    <mergeCell ref="B83:D83"/>
    <mergeCell ref="B84:D84"/>
    <mergeCell ref="B85:D85"/>
    <mergeCell ref="B96:E96"/>
    <mergeCell ref="B89:D89"/>
    <mergeCell ref="B90:D90"/>
    <mergeCell ref="B111:E111"/>
    <mergeCell ref="B86:D86"/>
    <mergeCell ref="B87:D87"/>
    <mergeCell ref="B88:D88"/>
    <mergeCell ref="D95:E95"/>
    <mergeCell ref="B92:F92"/>
    <mergeCell ref="B95:C95"/>
    <mergeCell ref="B129:F129"/>
    <mergeCell ref="B139:E139"/>
    <mergeCell ref="B106:E106"/>
    <mergeCell ref="B109:C109"/>
    <mergeCell ref="D109:E109"/>
    <mergeCell ref="B149:E149"/>
    <mergeCell ref="B151:C151"/>
    <mergeCell ref="B152:C152"/>
    <mergeCell ref="B153:C153"/>
    <mergeCell ref="B154:C154"/>
    <mergeCell ref="B169:D169"/>
    <mergeCell ref="B155:C155"/>
    <mergeCell ref="B156:C156"/>
    <mergeCell ref="B157:C157"/>
    <mergeCell ref="B159:E159"/>
    <mergeCell ref="B168:D168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0"/>
  <sheetViews>
    <sheetView tabSelected="1" workbookViewId="0">
      <selection activeCell="D208" sqref="D208"/>
    </sheetView>
  </sheetViews>
  <sheetFormatPr defaultColWidth="9.109375" defaultRowHeight="15.6" x14ac:dyDescent="0.3"/>
  <cols>
    <col min="1" max="1" width="4.44140625" style="117" customWidth="1"/>
    <col min="2" max="2" width="26.44140625" style="117" customWidth="1"/>
    <col min="3" max="3" width="11.44140625" style="117" customWidth="1"/>
    <col min="4" max="4" width="15.33203125" style="117" customWidth="1"/>
    <col min="5" max="5" width="15.88671875" style="117" customWidth="1"/>
    <col min="6" max="6" width="12.88671875" style="117" customWidth="1"/>
    <col min="7" max="7" width="13" style="117" customWidth="1"/>
    <col min="8" max="8" width="13.33203125" style="117" customWidth="1"/>
    <col min="9" max="9" width="17.44140625" style="117" customWidth="1"/>
    <col min="10" max="16384" width="9.109375" style="117"/>
  </cols>
  <sheetData>
    <row r="1" spans="1:9" x14ac:dyDescent="0.3">
      <c r="H1" s="236" t="s">
        <v>96</v>
      </c>
      <c r="I1" s="236"/>
    </row>
    <row r="2" spans="1:9" x14ac:dyDescent="0.3">
      <c r="H2" s="236" t="s">
        <v>97</v>
      </c>
      <c r="I2" s="236"/>
    </row>
    <row r="3" spans="1:9" x14ac:dyDescent="0.3">
      <c r="H3" s="236" t="s">
        <v>98</v>
      </c>
      <c r="I3" s="236"/>
    </row>
    <row r="4" spans="1:9" x14ac:dyDescent="0.3">
      <c r="H4" s="118" t="s">
        <v>99</v>
      </c>
      <c r="I4" s="118"/>
    </row>
    <row r="5" spans="1:9" x14ac:dyDescent="0.3">
      <c r="H5" s="251" t="s">
        <v>100</v>
      </c>
      <c r="I5" s="251"/>
    </row>
    <row r="6" spans="1:9" x14ac:dyDescent="0.3">
      <c r="H6" s="251" t="s">
        <v>360</v>
      </c>
      <c r="I6" s="251"/>
    </row>
    <row r="7" spans="1:9" x14ac:dyDescent="0.3">
      <c r="H7" s="251" t="s">
        <v>101</v>
      </c>
      <c r="I7" s="251"/>
    </row>
    <row r="8" spans="1:9" x14ac:dyDescent="0.3">
      <c r="H8" s="251" t="s">
        <v>102</v>
      </c>
      <c r="I8" s="251"/>
    </row>
    <row r="9" spans="1:9" x14ac:dyDescent="0.3">
      <c r="H9" s="251" t="s">
        <v>103</v>
      </c>
      <c r="I9" s="251"/>
    </row>
    <row r="10" spans="1:9" x14ac:dyDescent="0.3">
      <c r="H10" s="119" t="s">
        <v>104</v>
      </c>
      <c r="I10" s="119" t="s">
        <v>105</v>
      </c>
    </row>
    <row r="11" spans="1:9" ht="15.75" customHeight="1" x14ac:dyDescent="0.3">
      <c r="D11" s="240" t="s">
        <v>156</v>
      </c>
      <c r="E11" s="240"/>
      <c r="F11" s="240"/>
    </row>
    <row r="12" spans="1:9" x14ac:dyDescent="0.3">
      <c r="B12" s="240" t="s">
        <v>157</v>
      </c>
      <c r="C12" s="240"/>
      <c r="D12" s="240"/>
      <c r="E12" s="240"/>
      <c r="F12" s="240"/>
      <c r="G12" s="240"/>
      <c r="H12" s="240"/>
    </row>
    <row r="13" spans="1:9" x14ac:dyDescent="0.3">
      <c r="B13" s="120"/>
      <c r="C13" s="120"/>
      <c r="D13" s="120"/>
      <c r="E13" s="120"/>
      <c r="F13" s="120"/>
      <c r="G13" s="120"/>
      <c r="H13" s="120"/>
    </row>
    <row r="14" spans="1:9" x14ac:dyDescent="0.3">
      <c r="A14" s="240" t="s">
        <v>158</v>
      </c>
      <c r="B14" s="240"/>
      <c r="C14" s="237">
        <v>111</v>
      </c>
      <c r="D14" s="237"/>
      <c r="E14" s="120"/>
      <c r="F14" s="120"/>
      <c r="G14" s="120"/>
      <c r="H14" s="120"/>
    </row>
    <row r="15" spans="1:9" ht="36" customHeight="1" x14ac:dyDescent="0.3">
      <c r="A15" s="240" t="s">
        <v>159</v>
      </c>
      <c r="B15" s="240"/>
      <c r="C15" s="240"/>
      <c r="D15" s="237" t="s">
        <v>315</v>
      </c>
      <c r="E15" s="237"/>
      <c r="F15" s="237"/>
      <c r="G15" s="237"/>
      <c r="H15" s="237"/>
    </row>
    <row r="16" spans="1:9" x14ac:dyDescent="0.3">
      <c r="B16" s="120"/>
      <c r="C16" s="120"/>
      <c r="D16" s="120"/>
      <c r="E16" s="120"/>
      <c r="F16" s="120"/>
      <c r="G16" s="120"/>
      <c r="H16" s="120"/>
    </row>
    <row r="17" spans="1:9" x14ac:dyDescent="0.3">
      <c r="B17" s="240" t="s">
        <v>160</v>
      </c>
      <c r="C17" s="240"/>
      <c r="D17" s="240"/>
      <c r="E17" s="240"/>
      <c r="F17" s="240"/>
      <c r="G17" s="240"/>
      <c r="H17" s="240"/>
      <c r="I17" s="240"/>
    </row>
    <row r="18" spans="1:9" ht="16.2" thickBot="1" x14ac:dyDescent="0.35">
      <c r="B18" s="120"/>
      <c r="C18" s="120"/>
      <c r="D18" s="120"/>
      <c r="E18" s="120"/>
      <c r="F18" s="120"/>
      <c r="G18" s="120"/>
      <c r="H18" s="120"/>
      <c r="I18" s="120"/>
    </row>
    <row r="19" spans="1:9" ht="32.25" customHeight="1" x14ac:dyDescent="0.3">
      <c r="A19" s="241" t="s">
        <v>0</v>
      </c>
      <c r="B19" s="244" t="s">
        <v>148</v>
      </c>
      <c r="C19" s="244" t="s">
        <v>359</v>
      </c>
      <c r="D19" s="238" t="s">
        <v>150</v>
      </c>
      <c r="E19" s="238"/>
      <c r="F19" s="238"/>
      <c r="G19" s="238"/>
      <c r="H19" s="244" t="s">
        <v>154</v>
      </c>
      <c r="I19" s="247" t="s">
        <v>155</v>
      </c>
    </row>
    <row r="20" spans="1:9" x14ac:dyDescent="0.3">
      <c r="A20" s="242"/>
      <c r="B20" s="245"/>
      <c r="C20" s="245"/>
      <c r="D20" s="246" t="s">
        <v>27</v>
      </c>
      <c r="E20" s="239" t="s">
        <v>22</v>
      </c>
      <c r="F20" s="239"/>
      <c r="G20" s="239"/>
      <c r="H20" s="245"/>
      <c r="I20" s="248"/>
    </row>
    <row r="21" spans="1:9" ht="79.5" customHeight="1" thickBot="1" x14ac:dyDescent="0.35">
      <c r="A21" s="243"/>
      <c r="B21" s="246"/>
      <c r="C21" s="246"/>
      <c r="D21" s="250"/>
      <c r="E21" s="121" t="s">
        <v>151</v>
      </c>
      <c r="F21" s="121" t="s">
        <v>152</v>
      </c>
      <c r="G21" s="121" t="s">
        <v>153</v>
      </c>
      <c r="H21" s="246"/>
      <c r="I21" s="249"/>
    </row>
    <row r="22" spans="1:9" ht="16.2" thickBot="1" x14ac:dyDescent="0.35">
      <c r="A22" s="122">
        <v>1</v>
      </c>
      <c r="B22" s="123">
        <v>2</v>
      </c>
      <c r="C22" s="123">
        <v>3</v>
      </c>
      <c r="D22" s="123">
        <v>4</v>
      </c>
      <c r="E22" s="123">
        <v>5</v>
      </c>
      <c r="F22" s="123">
        <v>6</v>
      </c>
      <c r="G22" s="123">
        <v>7</v>
      </c>
      <c r="H22" s="123">
        <v>8</v>
      </c>
      <c r="I22" s="124">
        <v>9</v>
      </c>
    </row>
    <row r="23" spans="1:9" x14ac:dyDescent="0.3">
      <c r="A23" s="105">
        <v>1</v>
      </c>
      <c r="B23" s="106" t="s">
        <v>268</v>
      </c>
      <c r="C23" s="106">
        <v>1</v>
      </c>
      <c r="D23" s="111">
        <f>E23+F23+G23</f>
        <v>0</v>
      </c>
      <c r="E23" s="111"/>
      <c r="F23" s="111"/>
      <c r="G23" s="111">
        <v>0</v>
      </c>
      <c r="H23" s="111"/>
      <c r="I23" s="112">
        <f>ROUND(((D23+(E23*H23/100))*C23*12),0)</f>
        <v>0</v>
      </c>
    </row>
    <row r="24" spans="1:9" ht="31.2" x14ac:dyDescent="0.3">
      <c r="A24" s="108">
        <v>2</v>
      </c>
      <c r="B24" s="109" t="s">
        <v>269</v>
      </c>
      <c r="C24" s="109">
        <v>1</v>
      </c>
      <c r="D24" s="113">
        <f>E24+F24+G24</f>
        <v>2786</v>
      </c>
      <c r="E24" s="113"/>
      <c r="F24" s="113"/>
      <c r="G24" s="113">
        <v>2786</v>
      </c>
      <c r="H24" s="114"/>
      <c r="I24" s="115">
        <f>ROUND(((D24+(E24*H24/100))*C24*12),0)</f>
        <v>33432</v>
      </c>
    </row>
    <row r="25" spans="1:9" ht="46.8" x14ac:dyDescent="0.3">
      <c r="A25" s="108">
        <v>3</v>
      </c>
      <c r="B25" s="109" t="s">
        <v>270</v>
      </c>
      <c r="C25" s="109">
        <v>1</v>
      </c>
      <c r="D25" s="113">
        <f t="shared" ref="D25:D68" si="0">E25+F25+G25</f>
        <v>2786</v>
      </c>
      <c r="E25" s="113"/>
      <c r="F25" s="113"/>
      <c r="G25" s="113">
        <v>2786</v>
      </c>
      <c r="H25" s="113"/>
      <c r="I25" s="115">
        <f>ROUND(((D25+(E25*H25/100))*C25*12),0)</f>
        <v>33432</v>
      </c>
    </row>
    <row r="26" spans="1:9" x14ac:dyDescent="0.3">
      <c r="A26" s="108">
        <v>4</v>
      </c>
      <c r="B26" s="109" t="s">
        <v>231</v>
      </c>
      <c r="C26" s="109">
        <v>1</v>
      </c>
      <c r="D26" s="113">
        <f t="shared" si="0"/>
        <v>2786</v>
      </c>
      <c r="E26" s="113"/>
      <c r="F26" s="113"/>
      <c r="G26" s="113">
        <v>2786</v>
      </c>
      <c r="H26" s="113"/>
      <c r="I26" s="115">
        <f t="shared" ref="I26:I68" si="1">ROUND(((D26+(E26*H26/100))*C26*12),0)</f>
        <v>33432</v>
      </c>
    </row>
    <row r="27" spans="1:9" x14ac:dyDescent="0.3">
      <c r="A27" s="108">
        <v>5</v>
      </c>
      <c r="B27" s="109" t="s">
        <v>271</v>
      </c>
      <c r="C27" s="109">
        <v>1</v>
      </c>
      <c r="D27" s="113">
        <f t="shared" si="0"/>
        <v>0</v>
      </c>
      <c r="E27" s="113"/>
      <c r="F27" s="113"/>
      <c r="G27" s="113">
        <v>0</v>
      </c>
      <c r="H27" s="113"/>
      <c r="I27" s="115">
        <f t="shared" si="1"/>
        <v>0</v>
      </c>
    </row>
    <row r="28" spans="1:9" x14ac:dyDescent="0.3">
      <c r="A28" s="108">
        <v>6</v>
      </c>
      <c r="B28" s="109" t="s">
        <v>272</v>
      </c>
      <c r="C28" s="109">
        <v>1</v>
      </c>
      <c r="D28" s="113">
        <f t="shared" si="0"/>
        <v>0</v>
      </c>
      <c r="E28" s="113"/>
      <c r="F28" s="113"/>
      <c r="G28" s="113">
        <v>0</v>
      </c>
      <c r="H28" s="113"/>
      <c r="I28" s="115">
        <f t="shared" si="1"/>
        <v>0</v>
      </c>
    </row>
    <row r="29" spans="1:9" ht="31.2" x14ac:dyDescent="0.3">
      <c r="A29" s="108">
        <v>7</v>
      </c>
      <c r="B29" s="109" t="s">
        <v>273</v>
      </c>
      <c r="C29" s="109">
        <v>1</v>
      </c>
      <c r="D29" s="113">
        <f t="shared" si="0"/>
        <v>1750</v>
      </c>
      <c r="E29" s="113"/>
      <c r="F29" s="113"/>
      <c r="G29" s="113">
        <v>1750</v>
      </c>
      <c r="H29" s="113"/>
      <c r="I29" s="115">
        <f t="shared" si="1"/>
        <v>21000</v>
      </c>
    </row>
    <row r="30" spans="1:9" x14ac:dyDescent="0.3">
      <c r="A30" s="108">
        <v>8</v>
      </c>
      <c r="B30" s="109" t="s">
        <v>274</v>
      </c>
      <c r="C30" s="109">
        <v>1</v>
      </c>
      <c r="D30" s="113">
        <f t="shared" si="0"/>
        <v>3500</v>
      </c>
      <c r="E30" s="113"/>
      <c r="F30" s="113"/>
      <c r="G30" s="113">
        <v>3500</v>
      </c>
      <c r="H30" s="113"/>
      <c r="I30" s="115">
        <f t="shared" si="1"/>
        <v>42000</v>
      </c>
    </row>
    <row r="31" spans="1:9" ht="31.2" x14ac:dyDescent="0.3">
      <c r="A31" s="108">
        <v>9</v>
      </c>
      <c r="B31" s="109" t="s">
        <v>275</v>
      </c>
      <c r="C31" s="109">
        <v>1.5</v>
      </c>
      <c r="D31" s="113">
        <f t="shared" si="0"/>
        <v>825</v>
      </c>
      <c r="E31" s="113"/>
      <c r="F31" s="113"/>
      <c r="G31" s="113">
        <v>825</v>
      </c>
      <c r="H31" s="113"/>
      <c r="I31" s="115">
        <f t="shared" si="1"/>
        <v>14850</v>
      </c>
    </row>
    <row r="32" spans="1:9" ht="31.2" x14ac:dyDescent="0.3">
      <c r="A32" s="108">
        <v>10</v>
      </c>
      <c r="B32" s="109" t="s">
        <v>276</v>
      </c>
      <c r="C32" s="109">
        <v>1</v>
      </c>
      <c r="D32" s="113">
        <f t="shared" si="0"/>
        <v>0</v>
      </c>
      <c r="E32" s="113"/>
      <c r="F32" s="113"/>
      <c r="G32" s="113">
        <v>0</v>
      </c>
      <c r="H32" s="113"/>
      <c r="I32" s="115">
        <f t="shared" si="1"/>
        <v>0</v>
      </c>
    </row>
    <row r="33" spans="1:9" ht="31.2" x14ac:dyDescent="0.3">
      <c r="A33" s="108">
        <v>11</v>
      </c>
      <c r="B33" s="109" t="s">
        <v>277</v>
      </c>
      <c r="C33" s="109">
        <v>1</v>
      </c>
      <c r="D33" s="113">
        <f t="shared" si="0"/>
        <v>0</v>
      </c>
      <c r="E33" s="113"/>
      <c r="F33" s="113"/>
      <c r="G33" s="113">
        <v>0</v>
      </c>
      <c r="H33" s="113"/>
      <c r="I33" s="115">
        <f t="shared" si="1"/>
        <v>0</v>
      </c>
    </row>
    <row r="34" spans="1:9" x14ac:dyDescent="0.3">
      <c r="A34" s="108">
        <v>12</v>
      </c>
      <c r="B34" s="109" t="s">
        <v>278</v>
      </c>
      <c r="C34" s="109">
        <v>4</v>
      </c>
      <c r="D34" s="113">
        <f t="shared" si="0"/>
        <v>1180</v>
      </c>
      <c r="E34" s="113"/>
      <c r="F34" s="113"/>
      <c r="G34" s="113">
        <v>1180</v>
      </c>
      <c r="H34" s="113"/>
      <c r="I34" s="115">
        <f t="shared" si="1"/>
        <v>56640</v>
      </c>
    </row>
    <row r="35" spans="1:9" x14ac:dyDescent="0.3">
      <c r="A35" s="108">
        <v>13</v>
      </c>
      <c r="B35" s="109" t="s">
        <v>279</v>
      </c>
      <c r="C35" s="109">
        <v>3</v>
      </c>
      <c r="D35" s="113">
        <f t="shared" si="0"/>
        <v>3500</v>
      </c>
      <c r="E35" s="113"/>
      <c r="F35" s="113"/>
      <c r="G35" s="113">
        <v>3500</v>
      </c>
      <c r="H35" s="113"/>
      <c r="I35" s="115">
        <f t="shared" si="1"/>
        <v>126000</v>
      </c>
    </row>
    <row r="36" spans="1:9" x14ac:dyDescent="0.3">
      <c r="A36" s="108">
        <v>14</v>
      </c>
      <c r="B36" s="109" t="s">
        <v>280</v>
      </c>
      <c r="C36" s="109">
        <v>1</v>
      </c>
      <c r="D36" s="113">
        <f t="shared" si="0"/>
        <v>0</v>
      </c>
      <c r="E36" s="113"/>
      <c r="F36" s="113"/>
      <c r="G36" s="113"/>
      <c r="H36" s="113"/>
      <c r="I36" s="115">
        <f t="shared" si="1"/>
        <v>0</v>
      </c>
    </row>
    <row r="37" spans="1:9" x14ac:dyDescent="0.3">
      <c r="A37" s="108">
        <v>15</v>
      </c>
      <c r="B37" s="109" t="s">
        <v>281</v>
      </c>
      <c r="C37" s="109">
        <v>2</v>
      </c>
      <c r="D37" s="113">
        <f t="shared" si="0"/>
        <v>1180</v>
      </c>
      <c r="E37" s="113"/>
      <c r="F37" s="113"/>
      <c r="G37" s="113">
        <v>1180</v>
      </c>
      <c r="H37" s="113"/>
      <c r="I37" s="115">
        <f t="shared" si="1"/>
        <v>28320</v>
      </c>
    </row>
    <row r="38" spans="1:9" ht="46.8" x14ac:dyDescent="0.3">
      <c r="A38" s="108">
        <v>16</v>
      </c>
      <c r="B38" s="109" t="s">
        <v>282</v>
      </c>
      <c r="C38" s="109">
        <v>1</v>
      </c>
      <c r="D38" s="113">
        <f t="shared" si="0"/>
        <v>1180</v>
      </c>
      <c r="E38" s="113"/>
      <c r="F38" s="113"/>
      <c r="G38" s="113">
        <v>1180</v>
      </c>
      <c r="H38" s="113"/>
      <c r="I38" s="115">
        <f t="shared" si="1"/>
        <v>14160</v>
      </c>
    </row>
    <row r="39" spans="1:9" x14ac:dyDescent="0.3">
      <c r="A39" s="108">
        <v>17</v>
      </c>
      <c r="B39" s="109" t="s">
        <v>283</v>
      </c>
      <c r="C39" s="109">
        <v>1</v>
      </c>
      <c r="D39" s="113">
        <f t="shared" si="0"/>
        <v>0</v>
      </c>
      <c r="E39" s="113"/>
      <c r="F39" s="113"/>
      <c r="G39" s="113">
        <v>0</v>
      </c>
      <c r="H39" s="113"/>
      <c r="I39" s="115">
        <f t="shared" si="1"/>
        <v>0</v>
      </c>
    </row>
    <row r="40" spans="1:9" x14ac:dyDescent="0.3">
      <c r="A40" s="108">
        <v>18</v>
      </c>
      <c r="B40" s="109" t="s">
        <v>284</v>
      </c>
      <c r="C40" s="109">
        <v>1</v>
      </c>
      <c r="D40" s="113">
        <f t="shared" si="0"/>
        <v>0</v>
      </c>
      <c r="E40" s="113"/>
      <c r="F40" s="113"/>
      <c r="G40" s="113">
        <v>0</v>
      </c>
      <c r="H40" s="113"/>
      <c r="I40" s="115">
        <f t="shared" si="1"/>
        <v>0</v>
      </c>
    </row>
    <row r="41" spans="1:9" x14ac:dyDescent="0.3">
      <c r="A41" s="108">
        <v>19</v>
      </c>
      <c r="B41" s="109" t="s">
        <v>285</v>
      </c>
      <c r="C41" s="109">
        <v>1</v>
      </c>
      <c r="D41" s="113">
        <f t="shared" si="0"/>
        <v>0</v>
      </c>
      <c r="E41" s="113"/>
      <c r="F41" s="113"/>
      <c r="G41" s="113">
        <v>0</v>
      </c>
      <c r="H41" s="113"/>
      <c r="I41" s="115">
        <f t="shared" si="1"/>
        <v>0</v>
      </c>
    </row>
    <row r="42" spans="1:9" ht="31.2" x14ac:dyDescent="0.3">
      <c r="A42" s="108">
        <v>20</v>
      </c>
      <c r="B42" s="109" t="s">
        <v>286</v>
      </c>
      <c r="C42" s="109">
        <v>9</v>
      </c>
      <c r="D42" s="113">
        <f t="shared" si="0"/>
        <v>1800</v>
      </c>
      <c r="E42" s="113"/>
      <c r="F42" s="113"/>
      <c r="G42" s="113">
        <v>1800</v>
      </c>
      <c r="H42" s="113"/>
      <c r="I42" s="115">
        <f t="shared" si="1"/>
        <v>194400</v>
      </c>
    </row>
    <row r="43" spans="1:9" x14ac:dyDescent="0.3">
      <c r="A43" s="108">
        <v>21</v>
      </c>
      <c r="B43" s="109" t="s">
        <v>287</v>
      </c>
      <c r="C43" s="109">
        <v>1</v>
      </c>
      <c r="D43" s="113">
        <f t="shared" si="0"/>
        <v>0</v>
      </c>
      <c r="E43" s="113"/>
      <c r="F43" s="113"/>
      <c r="G43" s="113">
        <v>0</v>
      </c>
      <c r="H43" s="113"/>
      <c r="I43" s="115">
        <f t="shared" si="1"/>
        <v>0</v>
      </c>
    </row>
    <row r="44" spans="1:9" x14ac:dyDescent="0.3">
      <c r="A44" s="108">
        <v>22</v>
      </c>
      <c r="B44" s="109" t="s">
        <v>288</v>
      </c>
      <c r="C44" s="109">
        <v>1</v>
      </c>
      <c r="D44" s="113">
        <f t="shared" si="0"/>
        <v>0</v>
      </c>
      <c r="E44" s="113"/>
      <c r="F44" s="113"/>
      <c r="G44" s="113">
        <v>0</v>
      </c>
      <c r="H44" s="113"/>
      <c r="I44" s="115">
        <f t="shared" si="1"/>
        <v>0</v>
      </c>
    </row>
    <row r="45" spans="1:9" x14ac:dyDescent="0.3">
      <c r="A45" s="108">
        <v>23</v>
      </c>
      <c r="B45" s="109" t="s">
        <v>289</v>
      </c>
      <c r="C45" s="109">
        <v>0.25</v>
      </c>
      <c r="D45" s="113">
        <f t="shared" si="0"/>
        <v>0</v>
      </c>
      <c r="E45" s="113"/>
      <c r="F45" s="113"/>
      <c r="G45" s="113">
        <v>0</v>
      </c>
      <c r="H45" s="113"/>
      <c r="I45" s="115">
        <f t="shared" si="1"/>
        <v>0</v>
      </c>
    </row>
    <row r="46" spans="1:9" x14ac:dyDescent="0.3">
      <c r="A46" s="108">
        <v>24</v>
      </c>
      <c r="B46" s="109" t="s">
        <v>290</v>
      </c>
      <c r="C46" s="109">
        <v>0.5</v>
      </c>
      <c r="D46" s="113">
        <f t="shared" si="0"/>
        <v>0</v>
      </c>
      <c r="E46" s="113"/>
      <c r="F46" s="113"/>
      <c r="G46" s="113">
        <v>0</v>
      </c>
      <c r="H46" s="113"/>
      <c r="I46" s="115">
        <f t="shared" si="1"/>
        <v>0</v>
      </c>
    </row>
    <row r="47" spans="1:9" x14ac:dyDescent="0.3">
      <c r="A47" s="108">
        <v>25</v>
      </c>
      <c r="B47" s="109" t="s">
        <v>291</v>
      </c>
      <c r="C47" s="109">
        <v>0.25</v>
      </c>
      <c r="D47" s="113">
        <f t="shared" si="0"/>
        <v>0</v>
      </c>
      <c r="E47" s="113"/>
      <c r="F47" s="113"/>
      <c r="G47" s="113">
        <v>0</v>
      </c>
      <c r="H47" s="113"/>
      <c r="I47" s="115">
        <f t="shared" si="1"/>
        <v>0</v>
      </c>
    </row>
    <row r="48" spans="1:9" x14ac:dyDescent="0.3">
      <c r="A48" s="108">
        <v>26</v>
      </c>
      <c r="B48" s="109" t="s">
        <v>292</v>
      </c>
      <c r="C48" s="109">
        <v>1</v>
      </c>
      <c r="D48" s="113">
        <f t="shared" si="0"/>
        <v>720</v>
      </c>
      <c r="E48" s="113"/>
      <c r="F48" s="113"/>
      <c r="G48" s="113">
        <v>720</v>
      </c>
      <c r="H48" s="113"/>
      <c r="I48" s="115">
        <f t="shared" si="1"/>
        <v>8640</v>
      </c>
    </row>
    <row r="49" spans="1:9" x14ac:dyDescent="0.3">
      <c r="A49" s="108">
        <v>27</v>
      </c>
      <c r="B49" s="109" t="s">
        <v>293</v>
      </c>
      <c r="C49" s="109">
        <v>6.5</v>
      </c>
      <c r="D49" s="113">
        <f t="shared" si="0"/>
        <v>1200</v>
      </c>
      <c r="E49" s="113"/>
      <c r="F49" s="113"/>
      <c r="G49" s="113">
        <v>1200</v>
      </c>
      <c r="H49" s="113"/>
      <c r="I49" s="115">
        <f t="shared" si="1"/>
        <v>93600</v>
      </c>
    </row>
    <row r="50" spans="1:9" x14ac:dyDescent="0.3">
      <c r="A50" s="108">
        <v>28</v>
      </c>
      <c r="B50" s="109" t="s">
        <v>294</v>
      </c>
      <c r="C50" s="109">
        <v>40</v>
      </c>
      <c r="D50" s="113">
        <f t="shared" si="0"/>
        <v>3198.7</v>
      </c>
      <c r="E50" s="113"/>
      <c r="F50" s="113"/>
      <c r="G50" s="113">
        <v>3198.7</v>
      </c>
      <c r="H50" s="113"/>
      <c r="I50" s="115">
        <f>ROUND(((D50+(E50*H50/100))*C50*12),0)-2</f>
        <v>1535374</v>
      </c>
    </row>
    <row r="51" spans="1:9" x14ac:dyDescent="0.3">
      <c r="A51" s="108">
        <v>29</v>
      </c>
      <c r="B51" s="109" t="s">
        <v>295</v>
      </c>
      <c r="C51" s="109">
        <v>1.5</v>
      </c>
      <c r="D51" s="113">
        <f t="shared" si="0"/>
        <v>0</v>
      </c>
      <c r="E51" s="113"/>
      <c r="F51" s="113"/>
      <c r="G51" s="113">
        <v>0</v>
      </c>
      <c r="H51" s="113"/>
      <c r="I51" s="115">
        <f t="shared" si="1"/>
        <v>0</v>
      </c>
    </row>
    <row r="52" spans="1:9" x14ac:dyDescent="0.3">
      <c r="A52" s="108">
        <v>30</v>
      </c>
      <c r="B52" s="109" t="s">
        <v>296</v>
      </c>
      <c r="C52" s="109">
        <v>3</v>
      </c>
      <c r="D52" s="113">
        <f t="shared" si="0"/>
        <v>0</v>
      </c>
      <c r="E52" s="113"/>
      <c r="F52" s="113"/>
      <c r="G52" s="113">
        <v>0</v>
      </c>
      <c r="H52" s="113"/>
      <c r="I52" s="115">
        <f t="shared" si="1"/>
        <v>0</v>
      </c>
    </row>
    <row r="53" spans="1:9" ht="31.2" x14ac:dyDescent="0.3">
      <c r="A53" s="108">
        <v>31</v>
      </c>
      <c r="B53" s="109" t="s">
        <v>297</v>
      </c>
      <c r="C53" s="109">
        <v>2</v>
      </c>
      <c r="D53" s="113">
        <f t="shared" si="0"/>
        <v>825</v>
      </c>
      <c r="E53" s="113"/>
      <c r="F53" s="113"/>
      <c r="G53" s="113">
        <v>825</v>
      </c>
      <c r="H53" s="113"/>
      <c r="I53" s="115">
        <f t="shared" si="1"/>
        <v>19800</v>
      </c>
    </row>
    <row r="54" spans="1:9" ht="31.2" x14ac:dyDescent="0.3">
      <c r="A54" s="108">
        <v>32</v>
      </c>
      <c r="B54" s="109" t="s">
        <v>298</v>
      </c>
      <c r="C54" s="109">
        <v>1</v>
      </c>
      <c r="D54" s="113">
        <f t="shared" si="0"/>
        <v>0</v>
      </c>
      <c r="E54" s="113"/>
      <c r="F54" s="113"/>
      <c r="G54" s="113">
        <v>0</v>
      </c>
      <c r="H54" s="113"/>
      <c r="I54" s="115">
        <f t="shared" si="1"/>
        <v>0</v>
      </c>
    </row>
    <row r="55" spans="1:9" x14ac:dyDescent="0.3">
      <c r="A55" s="108">
        <v>33</v>
      </c>
      <c r="B55" s="109" t="s">
        <v>299</v>
      </c>
      <c r="C55" s="109">
        <v>4</v>
      </c>
      <c r="D55" s="113">
        <f t="shared" si="0"/>
        <v>825</v>
      </c>
      <c r="E55" s="113"/>
      <c r="F55" s="113"/>
      <c r="G55" s="113">
        <v>825</v>
      </c>
      <c r="H55" s="113"/>
      <c r="I55" s="115">
        <f t="shared" si="1"/>
        <v>39600</v>
      </c>
    </row>
    <row r="56" spans="1:9" x14ac:dyDescent="0.3">
      <c r="A56" s="108">
        <v>34</v>
      </c>
      <c r="B56" s="109" t="s">
        <v>300</v>
      </c>
      <c r="C56" s="109">
        <v>1.5</v>
      </c>
      <c r="D56" s="113">
        <f t="shared" si="0"/>
        <v>0</v>
      </c>
      <c r="E56" s="113"/>
      <c r="F56" s="113"/>
      <c r="G56" s="113">
        <v>0</v>
      </c>
      <c r="H56" s="113"/>
      <c r="I56" s="115">
        <f t="shared" si="1"/>
        <v>0</v>
      </c>
    </row>
    <row r="57" spans="1:9" ht="31.2" x14ac:dyDescent="0.3">
      <c r="A57" s="108">
        <v>35</v>
      </c>
      <c r="B57" s="109" t="s">
        <v>301</v>
      </c>
      <c r="C57" s="109">
        <v>1</v>
      </c>
      <c r="D57" s="113">
        <f t="shared" si="0"/>
        <v>0</v>
      </c>
      <c r="E57" s="113"/>
      <c r="F57" s="113"/>
      <c r="G57" s="113">
        <v>0</v>
      </c>
      <c r="H57" s="113"/>
      <c r="I57" s="115">
        <f t="shared" si="1"/>
        <v>0</v>
      </c>
    </row>
    <row r="58" spans="1:9" x14ac:dyDescent="0.3">
      <c r="A58" s="108">
        <v>36</v>
      </c>
      <c r="B58" s="109" t="s">
        <v>302</v>
      </c>
      <c r="C58" s="109">
        <v>1.4</v>
      </c>
      <c r="D58" s="113">
        <f t="shared" si="0"/>
        <v>0</v>
      </c>
      <c r="E58" s="113"/>
      <c r="F58" s="113"/>
      <c r="G58" s="113">
        <v>0</v>
      </c>
      <c r="H58" s="113"/>
      <c r="I58" s="115">
        <f t="shared" si="1"/>
        <v>0</v>
      </c>
    </row>
    <row r="59" spans="1:9" x14ac:dyDescent="0.3">
      <c r="A59" s="108">
        <v>37</v>
      </c>
      <c r="B59" s="109" t="s">
        <v>303</v>
      </c>
      <c r="C59" s="109">
        <v>1</v>
      </c>
      <c r="D59" s="113">
        <f t="shared" si="0"/>
        <v>0</v>
      </c>
      <c r="E59" s="113"/>
      <c r="F59" s="113"/>
      <c r="G59" s="113">
        <v>0</v>
      </c>
      <c r="H59" s="113"/>
      <c r="I59" s="115">
        <f t="shared" si="1"/>
        <v>0</v>
      </c>
    </row>
    <row r="60" spans="1:9" x14ac:dyDescent="0.3">
      <c r="A60" s="108">
        <v>38</v>
      </c>
      <c r="B60" s="109" t="s">
        <v>304</v>
      </c>
      <c r="C60" s="109">
        <v>4</v>
      </c>
      <c r="D60" s="113">
        <f t="shared" si="0"/>
        <v>0</v>
      </c>
      <c r="E60" s="113"/>
      <c r="F60" s="113"/>
      <c r="G60" s="113">
        <v>0</v>
      </c>
      <c r="H60" s="113"/>
      <c r="I60" s="115">
        <f t="shared" si="1"/>
        <v>0</v>
      </c>
    </row>
    <row r="61" spans="1:9" x14ac:dyDescent="0.3">
      <c r="A61" s="108">
        <v>39</v>
      </c>
      <c r="B61" s="109" t="s">
        <v>305</v>
      </c>
      <c r="C61" s="109">
        <v>10</v>
      </c>
      <c r="D61" s="113">
        <f t="shared" si="0"/>
        <v>0</v>
      </c>
      <c r="E61" s="113"/>
      <c r="F61" s="113"/>
      <c r="G61" s="113">
        <v>0</v>
      </c>
      <c r="H61" s="113"/>
      <c r="I61" s="115">
        <f t="shared" si="1"/>
        <v>0</v>
      </c>
    </row>
    <row r="62" spans="1:9" ht="31.2" x14ac:dyDescent="0.3">
      <c r="A62" s="108">
        <v>40</v>
      </c>
      <c r="B62" s="109" t="s">
        <v>306</v>
      </c>
      <c r="C62" s="109">
        <v>1</v>
      </c>
      <c r="D62" s="113">
        <f t="shared" si="0"/>
        <v>0</v>
      </c>
      <c r="E62" s="113"/>
      <c r="F62" s="113"/>
      <c r="G62" s="113">
        <v>0</v>
      </c>
      <c r="H62" s="113"/>
      <c r="I62" s="115">
        <f t="shared" si="1"/>
        <v>0</v>
      </c>
    </row>
    <row r="63" spans="1:9" x14ac:dyDescent="0.3">
      <c r="A63" s="108">
        <v>41</v>
      </c>
      <c r="B63" s="109" t="s">
        <v>307</v>
      </c>
      <c r="C63" s="109">
        <v>2</v>
      </c>
      <c r="D63" s="113">
        <f t="shared" si="0"/>
        <v>1700</v>
      </c>
      <c r="E63" s="113"/>
      <c r="F63" s="113"/>
      <c r="G63" s="113">
        <v>1700</v>
      </c>
      <c r="H63" s="113"/>
      <c r="I63" s="115">
        <f t="shared" si="1"/>
        <v>40800</v>
      </c>
    </row>
    <row r="64" spans="1:9" x14ac:dyDescent="0.3">
      <c r="A64" s="108">
        <v>42</v>
      </c>
      <c r="B64" s="109" t="s">
        <v>308</v>
      </c>
      <c r="C64" s="109">
        <v>2</v>
      </c>
      <c r="D64" s="113">
        <f t="shared" si="0"/>
        <v>2130</v>
      </c>
      <c r="E64" s="113"/>
      <c r="F64" s="113"/>
      <c r="G64" s="113">
        <v>2130</v>
      </c>
      <c r="H64" s="113"/>
      <c r="I64" s="115">
        <f t="shared" si="1"/>
        <v>51120</v>
      </c>
    </row>
    <row r="65" spans="1:9" x14ac:dyDescent="0.3">
      <c r="A65" s="108">
        <v>43</v>
      </c>
      <c r="B65" s="109" t="s">
        <v>309</v>
      </c>
      <c r="C65" s="109">
        <v>8</v>
      </c>
      <c r="D65" s="113">
        <f t="shared" si="0"/>
        <v>975</v>
      </c>
      <c r="E65" s="113"/>
      <c r="F65" s="113"/>
      <c r="G65" s="113">
        <v>975</v>
      </c>
      <c r="H65" s="113"/>
      <c r="I65" s="115">
        <f t="shared" si="1"/>
        <v>93600</v>
      </c>
    </row>
    <row r="66" spans="1:9" x14ac:dyDescent="0.3">
      <c r="A66" s="108">
        <v>44</v>
      </c>
      <c r="B66" s="109" t="s">
        <v>310</v>
      </c>
      <c r="C66" s="109">
        <v>2</v>
      </c>
      <c r="D66" s="113">
        <f t="shared" si="0"/>
        <v>825</v>
      </c>
      <c r="E66" s="113"/>
      <c r="F66" s="113"/>
      <c r="G66" s="113">
        <v>825</v>
      </c>
      <c r="H66" s="113"/>
      <c r="I66" s="115">
        <f t="shared" si="1"/>
        <v>19800</v>
      </c>
    </row>
    <row r="67" spans="1:9" ht="31.2" x14ac:dyDescent="0.3">
      <c r="A67" s="108">
        <v>45</v>
      </c>
      <c r="B67" s="109" t="s">
        <v>311</v>
      </c>
      <c r="C67" s="109">
        <v>1</v>
      </c>
      <c r="D67" s="113">
        <f t="shared" si="0"/>
        <v>0</v>
      </c>
      <c r="E67" s="113"/>
      <c r="F67" s="113"/>
      <c r="G67" s="113">
        <v>0</v>
      </c>
      <c r="H67" s="113"/>
      <c r="I67" s="115">
        <f t="shared" si="1"/>
        <v>0</v>
      </c>
    </row>
    <row r="68" spans="1:9" x14ac:dyDescent="0.3">
      <c r="A68" s="108">
        <v>46</v>
      </c>
      <c r="B68" s="109" t="s">
        <v>312</v>
      </c>
      <c r="C68" s="109">
        <v>4</v>
      </c>
      <c r="D68" s="113">
        <f t="shared" si="0"/>
        <v>0</v>
      </c>
      <c r="E68" s="113"/>
      <c r="F68" s="113"/>
      <c r="G68" s="113">
        <v>0</v>
      </c>
      <c r="H68" s="113"/>
      <c r="I68" s="115">
        <f t="shared" si="1"/>
        <v>0</v>
      </c>
    </row>
    <row r="69" spans="1:9" ht="16.2" thickBot="1" x14ac:dyDescent="0.35">
      <c r="A69" s="233" t="s">
        <v>90</v>
      </c>
      <c r="B69" s="234"/>
      <c r="C69" s="125">
        <f>SUM(C23:C68)</f>
        <v>135.4</v>
      </c>
      <c r="D69" s="125">
        <f>SUM(D22:D68)</f>
        <v>35675.699999999997</v>
      </c>
      <c r="E69" s="125" t="s">
        <v>34</v>
      </c>
      <c r="F69" s="125" t="s">
        <v>34</v>
      </c>
      <c r="G69" s="125" t="s">
        <v>34</v>
      </c>
      <c r="H69" s="125" t="s">
        <v>34</v>
      </c>
      <c r="I69" s="146">
        <f>SUM(I23:I68)</f>
        <v>2500000</v>
      </c>
    </row>
    <row r="76" spans="1:9" ht="48" customHeight="1" x14ac:dyDescent="0.3">
      <c r="B76" s="240" t="s">
        <v>313</v>
      </c>
      <c r="C76" s="240"/>
      <c r="D76" s="240"/>
      <c r="E76" s="240"/>
      <c r="F76" s="240"/>
      <c r="G76" s="240"/>
    </row>
    <row r="77" spans="1:9" ht="16.2" thickBot="1" x14ac:dyDescent="0.35"/>
    <row r="78" spans="1:9" ht="78.599999999999994" thickBot="1" x14ac:dyDescent="0.35">
      <c r="A78" s="127" t="s">
        <v>0</v>
      </c>
      <c r="B78" s="235" t="s">
        <v>162</v>
      </c>
      <c r="C78" s="235"/>
      <c r="D78" s="235"/>
      <c r="E78" s="128" t="s">
        <v>163</v>
      </c>
      <c r="F78" s="107" t="s">
        <v>164</v>
      </c>
    </row>
    <row r="79" spans="1:9" ht="30" customHeight="1" x14ac:dyDescent="0.3">
      <c r="A79" s="133">
        <v>1</v>
      </c>
      <c r="B79" s="238" t="s">
        <v>165</v>
      </c>
      <c r="C79" s="238"/>
      <c r="D79" s="238"/>
      <c r="E79" s="134" t="s">
        <v>34</v>
      </c>
      <c r="F79" s="130"/>
    </row>
    <row r="80" spans="1:9" x14ac:dyDescent="0.3">
      <c r="A80" s="135" t="s">
        <v>166</v>
      </c>
      <c r="B80" s="239" t="s">
        <v>8</v>
      </c>
      <c r="C80" s="239"/>
      <c r="D80" s="239"/>
      <c r="E80" s="136" t="s">
        <v>34</v>
      </c>
      <c r="F80" s="137" t="s">
        <v>34</v>
      </c>
    </row>
    <row r="81" spans="1:6" ht="19.5" customHeight="1" x14ac:dyDescent="0.3">
      <c r="A81" s="135"/>
      <c r="B81" s="239" t="s">
        <v>167</v>
      </c>
      <c r="C81" s="239"/>
      <c r="D81" s="239"/>
      <c r="E81" s="113">
        <v>2500000</v>
      </c>
      <c r="F81" s="115">
        <v>550000</v>
      </c>
    </row>
    <row r="82" spans="1:6" ht="18.75" customHeight="1" x14ac:dyDescent="0.3">
      <c r="A82" s="135" t="s">
        <v>168</v>
      </c>
      <c r="B82" s="239" t="s">
        <v>169</v>
      </c>
      <c r="C82" s="239"/>
      <c r="D82" s="239"/>
      <c r="E82" s="109"/>
      <c r="F82" s="110"/>
    </row>
    <row r="83" spans="1:6" ht="45" customHeight="1" x14ac:dyDescent="0.3">
      <c r="A83" s="135" t="s">
        <v>170</v>
      </c>
      <c r="B83" s="239" t="s">
        <v>171</v>
      </c>
      <c r="C83" s="239"/>
      <c r="D83" s="239"/>
      <c r="E83" s="109"/>
      <c r="F83" s="110"/>
    </row>
    <row r="84" spans="1:6" ht="34.5" customHeight="1" x14ac:dyDescent="0.3">
      <c r="A84" s="135" t="s">
        <v>172</v>
      </c>
      <c r="B84" s="239" t="s">
        <v>173</v>
      </c>
      <c r="C84" s="239"/>
      <c r="D84" s="239"/>
      <c r="E84" s="136" t="s">
        <v>34</v>
      </c>
      <c r="F84" s="110"/>
    </row>
    <row r="85" spans="1:6" x14ac:dyDescent="0.3">
      <c r="A85" s="135" t="s">
        <v>174</v>
      </c>
      <c r="B85" s="239" t="s">
        <v>8</v>
      </c>
      <c r="C85" s="239"/>
      <c r="D85" s="239"/>
      <c r="E85" s="136" t="s">
        <v>34</v>
      </c>
      <c r="F85" s="137" t="s">
        <v>34</v>
      </c>
    </row>
    <row r="86" spans="1:6" ht="45.75" customHeight="1" x14ac:dyDescent="0.3">
      <c r="A86" s="135"/>
      <c r="B86" s="239" t="s">
        <v>175</v>
      </c>
      <c r="C86" s="239"/>
      <c r="D86" s="239"/>
      <c r="E86" s="113">
        <v>2500000</v>
      </c>
      <c r="F86" s="115">
        <v>72500</v>
      </c>
    </row>
    <row r="87" spans="1:6" ht="35.25" customHeight="1" x14ac:dyDescent="0.3">
      <c r="A87" s="135" t="s">
        <v>176</v>
      </c>
      <c r="B87" s="239" t="s">
        <v>177</v>
      </c>
      <c r="C87" s="239"/>
      <c r="D87" s="239"/>
      <c r="E87" s="113"/>
      <c r="F87" s="115"/>
    </row>
    <row r="88" spans="1:6" ht="48" customHeight="1" x14ac:dyDescent="0.3">
      <c r="A88" s="135" t="s">
        <v>178</v>
      </c>
      <c r="B88" s="239" t="s">
        <v>179</v>
      </c>
      <c r="C88" s="239"/>
      <c r="D88" s="239"/>
      <c r="E88" s="113">
        <v>2500000</v>
      </c>
      <c r="F88" s="115">
        <v>5000</v>
      </c>
    </row>
    <row r="89" spans="1:6" ht="46.5" customHeight="1" x14ac:dyDescent="0.3">
      <c r="A89" s="135" t="s">
        <v>180</v>
      </c>
      <c r="B89" s="239" t="s">
        <v>182</v>
      </c>
      <c r="C89" s="239"/>
      <c r="D89" s="239"/>
      <c r="E89" s="109"/>
      <c r="F89" s="110"/>
    </row>
    <row r="90" spans="1:6" ht="48" customHeight="1" x14ac:dyDescent="0.3">
      <c r="A90" s="135" t="s">
        <v>181</v>
      </c>
      <c r="B90" s="239" t="s">
        <v>182</v>
      </c>
      <c r="C90" s="239"/>
      <c r="D90" s="239"/>
      <c r="E90" s="109"/>
      <c r="F90" s="110"/>
    </row>
    <row r="91" spans="1:6" ht="45.75" customHeight="1" x14ac:dyDescent="0.3">
      <c r="A91" s="135" t="s">
        <v>183</v>
      </c>
      <c r="B91" s="239" t="s">
        <v>184</v>
      </c>
      <c r="C91" s="239"/>
      <c r="D91" s="239"/>
      <c r="E91" s="113">
        <v>2500000</v>
      </c>
      <c r="F91" s="115">
        <v>127500</v>
      </c>
    </row>
    <row r="92" spans="1:6" ht="16.2" thickBot="1" x14ac:dyDescent="0.35">
      <c r="A92" s="138"/>
      <c r="B92" s="252" t="s">
        <v>90</v>
      </c>
      <c r="C92" s="252"/>
      <c r="D92" s="252"/>
      <c r="E92" s="125" t="s">
        <v>34</v>
      </c>
      <c r="F92" s="146">
        <f>SUM(F81:F91)</f>
        <v>755000</v>
      </c>
    </row>
    <row r="93" spans="1:6" x14ac:dyDescent="0.3">
      <c r="A93" s="139"/>
    </row>
    <row r="94" spans="1:6" x14ac:dyDescent="0.3">
      <c r="A94" s="139"/>
    </row>
    <row r="96" spans="1:6" ht="15.75" customHeight="1" x14ac:dyDescent="0.3">
      <c r="B96" s="240" t="s">
        <v>316</v>
      </c>
      <c r="C96" s="240"/>
      <c r="D96" s="240"/>
      <c r="E96" s="240"/>
      <c r="F96" s="240"/>
    </row>
    <row r="97" spans="1:7" ht="17.25" customHeight="1" x14ac:dyDescent="0.3"/>
    <row r="98" spans="1:7" x14ac:dyDescent="0.3">
      <c r="A98" s="139"/>
      <c r="B98" s="117" t="s">
        <v>185</v>
      </c>
      <c r="C98" s="147">
        <v>851</v>
      </c>
    </row>
    <row r="99" spans="1:7" ht="58.5" customHeight="1" x14ac:dyDescent="0.3">
      <c r="B99" s="236" t="s">
        <v>159</v>
      </c>
      <c r="C99" s="236"/>
      <c r="D99" s="237" t="s">
        <v>315</v>
      </c>
      <c r="E99" s="237"/>
      <c r="F99" s="140"/>
      <c r="G99" s="140"/>
    </row>
    <row r="100" spans="1:7" ht="16.2" thickBot="1" x14ac:dyDescent="0.35"/>
    <row r="101" spans="1:7" ht="109.8" thickBot="1" x14ac:dyDescent="0.35">
      <c r="A101" s="127" t="s">
        <v>0</v>
      </c>
      <c r="B101" s="128" t="s">
        <v>161</v>
      </c>
      <c r="C101" s="128" t="s">
        <v>189</v>
      </c>
      <c r="D101" s="128" t="s">
        <v>190</v>
      </c>
      <c r="E101" s="107" t="s">
        <v>191</v>
      </c>
    </row>
    <row r="102" spans="1:7" s="129" customFormat="1" x14ac:dyDescent="0.3">
      <c r="A102" s="133">
        <v>1</v>
      </c>
      <c r="B102" s="134">
        <v>2</v>
      </c>
      <c r="C102" s="134">
        <v>3</v>
      </c>
      <c r="D102" s="134">
        <v>4</v>
      </c>
      <c r="E102" s="144">
        <v>5</v>
      </c>
    </row>
    <row r="103" spans="1:7" x14ac:dyDescent="0.3">
      <c r="A103" s="108">
        <v>1</v>
      </c>
      <c r="B103" s="109" t="s">
        <v>317</v>
      </c>
      <c r="C103" s="109">
        <v>1500000</v>
      </c>
      <c r="D103" s="109">
        <v>2.2000000000000002</v>
      </c>
      <c r="E103" s="115">
        <v>33000</v>
      </c>
    </row>
    <row r="104" spans="1:7" ht="16.2" thickBot="1" x14ac:dyDescent="0.35">
      <c r="A104" s="131"/>
      <c r="B104" s="132" t="s">
        <v>90</v>
      </c>
      <c r="C104" s="132"/>
      <c r="D104" s="125" t="s">
        <v>34</v>
      </c>
      <c r="E104" s="146">
        <f>SUM(E103:E103)</f>
        <v>33000</v>
      </c>
    </row>
    <row r="105" spans="1:7" x14ac:dyDescent="0.3">
      <c r="A105" s="140"/>
      <c r="B105" s="140"/>
      <c r="C105" s="140"/>
      <c r="D105" s="148"/>
      <c r="E105" s="155"/>
    </row>
    <row r="106" spans="1:7" x14ac:dyDescent="0.3">
      <c r="A106" s="140"/>
      <c r="B106" s="140"/>
      <c r="C106" s="140"/>
      <c r="D106" s="148"/>
      <c r="E106" s="155"/>
    </row>
    <row r="107" spans="1:7" x14ac:dyDescent="0.3">
      <c r="A107" s="140"/>
      <c r="B107" s="140"/>
      <c r="C107" s="140"/>
      <c r="D107" s="148"/>
      <c r="E107" s="155"/>
    </row>
    <row r="108" spans="1:7" x14ac:dyDescent="0.3">
      <c r="A108" s="140"/>
      <c r="B108" s="140"/>
      <c r="C108" s="140"/>
      <c r="D108" s="148"/>
      <c r="E108" s="155"/>
    </row>
    <row r="109" spans="1:7" x14ac:dyDescent="0.3">
      <c r="A109" s="140"/>
      <c r="B109" s="140"/>
      <c r="C109" s="140"/>
      <c r="D109" s="148"/>
      <c r="E109" s="155"/>
    </row>
    <row r="111" spans="1:7" x14ac:dyDescent="0.3">
      <c r="A111" s="139"/>
      <c r="B111" s="117" t="s">
        <v>185</v>
      </c>
      <c r="C111" s="147">
        <v>852</v>
      </c>
    </row>
    <row r="112" spans="1:7" ht="58.5" customHeight="1" x14ac:dyDescent="0.3">
      <c r="B112" s="236" t="s">
        <v>159</v>
      </c>
      <c r="C112" s="236"/>
      <c r="D112" s="237" t="s">
        <v>315</v>
      </c>
      <c r="E112" s="237"/>
      <c r="F112" s="140"/>
      <c r="G112" s="140"/>
    </row>
    <row r="113" spans="1:5" ht="16.2" thickBot="1" x14ac:dyDescent="0.35"/>
    <row r="114" spans="1:5" ht="109.8" thickBot="1" x14ac:dyDescent="0.35">
      <c r="A114" s="127" t="s">
        <v>0</v>
      </c>
      <c r="B114" s="128" t="s">
        <v>161</v>
      </c>
      <c r="C114" s="128" t="s">
        <v>189</v>
      </c>
      <c r="D114" s="128" t="s">
        <v>190</v>
      </c>
      <c r="E114" s="107" t="s">
        <v>191</v>
      </c>
    </row>
    <row r="115" spans="1:5" s="129" customFormat="1" x14ac:dyDescent="0.3">
      <c r="A115" s="133">
        <v>1</v>
      </c>
      <c r="B115" s="134">
        <v>2</v>
      </c>
      <c r="C115" s="134">
        <v>3</v>
      </c>
      <c r="D115" s="134">
        <v>4</v>
      </c>
      <c r="E115" s="144">
        <v>5</v>
      </c>
    </row>
    <row r="116" spans="1:5" x14ac:dyDescent="0.3">
      <c r="A116" s="108">
        <v>1</v>
      </c>
      <c r="B116" s="109" t="s">
        <v>320</v>
      </c>
      <c r="C116" s="109">
        <v>1107850</v>
      </c>
      <c r="D116" s="109">
        <v>1.5</v>
      </c>
      <c r="E116" s="110">
        <v>16617.75</v>
      </c>
    </row>
    <row r="117" spans="1:5" ht="31.2" x14ac:dyDescent="0.3">
      <c r="A117" s="108">
        <v>2</v>
      </c>
      <c r="B117" s="109" t="s">
        <v>318</v>
      </c>
      <c r="C117" s="109">
        <v>79</v>
      </c>
      <c r="D117" s="109">
        <v>18</v>
      </c>
      <c r="E117" s="110">
        <v>1422</v>
      </c>
    </row>
    <row r="118" spans="1:5" ht="31.2" x14ac:dyDescent="0.3">
      <c r="A118" s="108">
        <v>3</v>
      </c>
      <c r="B118" s="109" t="s">
        <v>319</v>
      </c>
      <c r="C118" s="109">
        <v>89</v>
      </c>
      <c r="D118" s="109">
        <v>25</v>
      </c>
      <c r="E118" s="110">
        <v>2225</v>
      </c>
    </row>
    <row r="119" spans="1:5" ht="31.2" x14ac:dyDescent="0.3">
      <c r="A119" s="108">
        <v>4</v>
      </c>
      <c r="B119" s="109" t="s">
        <v>321</v>
      </c>
      <c r="C119" s="109">
        <v>106</v>
      </c>
      <c r="D119" s="109">
        <v>50</v>
      </c>
      <c r="E119" s="110">
        <v>5340</v>
      </c>
    </row>
    <row r="120" spans="1:5" ht="31.2" x14ac:dyDescent="0.3">
      <c r="A120" s="108">
        <v>5</v>
      </c>
      <c r="B120" s="109" t="s">
        <v>322</v>
      </c>
      <c r="C120" s="109">
        <v>110</v>
      </c>
      <c r="D120" s="109">
        <v>50</v>
      </c>
      <c r="E120" s="110">
        <v>550</v>
      </c>
    </row>
    <row r="121" spans="1:5" ht="46.8" x14ac:dyDescent="0.3">
      <c r="A121" s="108">
        <v>6</v>
      </c>
      <c r="B121" s="109" t="s">
        <v>323</v>
      </c>
      <c r="C121" s="109">
        <v>60</v>
      </c>
      <c r="D121" s="109">
        <v>200</v>
      </c>
      <c r="E121" s="110">
        <v>12000</v>
      </c>
    </row>
    <row r="122" spans="1:5" ht="16.2" thickBot="1" x14ac:dyDescent="0.35">
      <c r="A122" s="131"/>
      <c r="B122" s="132" t="s">
        <v>90</v>
      </c>
      <c r="C122" s="132"/>
      <c r="D122" s="125" t="s">
        <v>34</v>
      </c>
      <c r="E122" s="126">
        <f>SUM(E116:E121)</f>
        <v>38154.75</v>
      </c>
    </row>
    <row r="129" spans="1:7" ht="33.75" customHeight="1" x14ac:dyDescent="0.3">
      <c r="B129" s="240" t="s">
        <v>325</v>
      </c>
      <c r="C129" s="240"/>
      <c r="D129" s="240"/>
      <c r="E129" s="240"/>
    </row>
    <row r="131" spans="1:7" x14ac:dyDescent="0.3">
      <c r="A131" s="139"/>
      <c r="B131" s="117" t="s">
        <v>185</v>
      </c>
      <c r="C131" s="147">
        <v>244</v>
      </c>
    </row>
    <row r="132" spans="1:7" ht="62.25" customHeight="1" x14ac:dyDescent="0.3">
      <c r="B132" s="236" t="s">
        <v>159</v>
      </c>
      <c r="C132" s="236"/>
      <c r="D132" s="237" t="s">
        <v>315</v>
      </c>
      <c r="E132" s="237"/>
      <c r="F132" s="140"/>
      <c r="G132" s="140"/>
    </row>
    <row r="133" spans="1:7" ht="16.2" thickBot="1" x14ac:dyDescent="0.35"/>
    <row r="134" spans="1:7" ht="62.4" x14ac:dyDescent="0.3">
      <c r="A134" s="105" t="s">
        <v>0</v>
      </c>
      <c r="B134" s="106" t="s">
        <v>1</v>
      </c>
      <c r="C134" s="106" t="s">
        <v>186</v>
      </c>
      <c r="D134" s="106" t="s">
        <v>187</v>
      </c>
      <c r="E134" s="130" t="s">
        <v>188</v>
      </c>
    </row>
    <row r="135" spans="1:7" s="129" customFormat="1" ht="16.2" thickBot="1" x14ac:dyDescent="0.35">
      <c r="A135" s="141">
        <v>1</v>
      </c>
      <c r="B135" s="142">
        <v>2</v>
      </c>
      <c r="C135" s="142">
        <v>3</v>
      </c>
      <c r="D135" s="142">
        <v>4</v>
      </c>
      <c r="E135" s="143">
        <v>5</v>
      </c>
    </row>
    <row r="136" spans="1:7" x14ac:dyDescent="0.3">
      <c r="A136" s="105">
        <v>1</v>
      </c>
      <c r="B136" s="106" t="s">
        <v>324</v>
      </c>
      <c r="C136" s="106">
        <v>1153.81</v>
      </c>
      <c r="D136" s="106">
        <v>25</v>
      </c>
      <c r="E136" s="130">
        <v>28845.25</v>
      </c>
    </row>
    <row r="137" spans="1:7" ht="16.2" thickBot="1" x14ac:dyDescent="0.35">
      <c r="A137" s="131"/>
      <c r="B137" s="132" t="s">
        <v>90</v>
      </c>
      <c r="C137" s="125" t="s">
        <v>34</v>
      </c>
      <c r="D137" s="125" t="s">
        <v>34</v>
      </c>
      <c r="E137" s="126">
        <v>28845.25</v>
      </c>
    </row>
    <row r="138" spans="1:7" x14ac:dyDescent="0.3">
      <c r="A138" s="140"/>
      <c r="B138" s="140"/>
      <c r="C138" s="148"/>
      <c r="D138" s="148"/>
      <c r="E138" s="140"/>
    </row>
    <row r="140" spans="1:7" x14ac:dyDescent="0.3">
      <c r="B140" s="240" t="s">
        <v>326</v>
      </c>
      <c r="C140" s="240"/>
      <c r="D140" s="240"/>
      <c r="E140" s="240"/>
    </row>
    <row r="142" spans="1:7" x14ac:dyDescent="0.3">
      <c r="A142" s="139"/>
      <c r="B142" s="117" t="s">
        <v>185</v>
      </c>
      <c r="C142" s="147">
        <v>244</v>
      </c>
    </row>
    <row r="143" spans="1:7" ht="64.5" customHeight="1" x14ac:dyDescent="0.3">
      <c r="B143" s="236" t="s">
        <v>159</v>
      </c>
      <c r="C143" s="236"/>
      <c r="D143" s="237" t="s">
        <v>315</v>
      </c>
      <c r="E143" s="237"/>
      <c r="F143" s="140"/>
      <c r="G143" s="140"/>
    </row>
    <row r="145" spans="1:7" x14ac:dyDescent="0.3">
      <c r="B145" s="240" t="s">
        <v>351</v>
      </c>
      <c r="C145" s="240"/>
      <c r="D145" s="240"/>
      <c r="E145" s="240"/>
    </row>
    <row r="146" spans="1:7" ht="16.2" thickBot="1" x14ac:dyDescent="0.35"/>
    <row r="147" spans="1:7" ht="46.8" x14ac:dyDescent="0.3">
      <c r="A147" s="105" t="s">
        <v>0</v>
      </c>
      <c r="B147" s="106" t="s">
        <v>161</v>
      </c>
      <c r="C147" s="106" t="s">
        <v>192</v>
      </c>
      <c r="D147" s="106" t="s">
        <v>193</v>
      </c>
      <c r="E147" s="106" t="s">
        <v>194</v>
      </c>
      <c r="F147" s="130" t="s">
        <v>195</v>
      </c>
    </row>
    <row r="148" spans="1:7" x14ac:dyDescent="0.3">
      <c r="A148" s="145">
        <v>1</v>
      </c>
      <c r="B148" s="136">
        <v>2</v>
      </c>
      <c r="C148" s="136">
        <v>3</v>
      </c>
      <c r="D148" s="136">
        <v>4</v>
      </c>
      <c r="E148" s="136">
        <v>5</v>
      </c>
      <c r="F148" s="137">
        <v>6</v>
      </c>
      <c r="G148" s="129"/>
    </row>
    <row r="149" spans="1:7" ht="31.2" x14ac:dyDescent="0.3">
      <c r="A149" s="63">
        <v>1</v>
      </c>
      <c r="B149" s="54" t="s">
        <v>242</v>
      </c>
      <c r="C149" s="54">
        <v>9</v>
      </c>
      <c r="D149" s="54">
        <v>14</v>
      </c>
      <c r="E149" s="149">
        <v>203.47</v>
      </c>
      <c r="F149" s="103">
        <v>25637.22</v>
      </c>
    </row>
    <row r="150" spans="1:7" ht="31.2" x14ac:dyDescent="0.3">
      <c r="A150" s="63">
        <v>2</v>
      </c>
      <c r="B150" s="54" t="s">
        <v>243</v>
      </c>
      <c r="C150" s="54">
        <v>9</v>
      </c>
      <c r="D150" s="54">
        <v>14</v>
      </c>
      <c r="E150" s="149">
        <v>280.74</v>
      </c>
      <c r="F150" s="103">
        <v>35373.24</v>
      </c>
    </row>
    <row r="151" spans="1:7" ht="31.2" x14ac:dyDescent="0.3">
      <c r="A151" s="63">
        <v>3</v>
      </c>
      <c r="B151" s="54" t="s">
        <v>244</v>
      </c>
      <c r="C151" s="54">
        <v>7</v>
      </c>
      <c r="D151" s="54">
        <v>14</v>
      </c>
      <c r="E151" s="149">
        <v>343.04</v>
      </c>
      <c r="F151" s="103">
        <v>33617.919999999998</v>
      </c>
    </row>
    <row r="152" spans="1:7" x14ac:dyDescent="0.3">
      <c r="A152" s="63">
        <v>4</v>
      </c>
      <c r="B152" s="54" t="s">
        <v>245</v>
      </c>
      <c r="C152" s="54">
        <v>5</v>
      </c>
      <c r="D152" s="54">
        <v>4</v>
      </c>
      <c r="E152" s="149">
        <v>1884.29</v>
      </c>
      <c r="F152" s="103">
        <v>37685.800000000003</v>
      </c>
    </row>
    <row r="153" spans="1:7" x14ac:dyDescent="0.3">
      <c r="A153" s="108">
        <v>5</v>
      </c>
      <c r="B153" s="109" t="s">
        <v>327</v>
      </c>
      <c r="C153" s="109">
        <v>2</v>
      </c>
      <c r="D153" s="109">
        <v>14</v>
      </c>
      <c r="E153" s="113">
        <v>944</v>
      </c>
      <c r="F153" s="115">
        <v>26432</v>
      </c>
    </row>
    <row r="154" spans="1:7" ht="46.8" x14ac:dyDescent="0.3">
      <c r="A154" s="108">
        <v>6</v>
      </c>
      <c r="B154" s="54" t="s">
        <v>328</v>
      </c>
      <c r="C154" s="109">
        <v>1</v>
      </c>
      <c r="D154" s="109">
        <v>14</v>
      </c>
      <c r="E154" s="113">
        <v>915.09</v>
      </c>
      <c r="F154" s="115">
        <v>12811.26</v>
      </c>
    </row>
    <row r="155" spans="1:7" ht="46.8" x14ac:dyDescent="0.3">
      <c r="A155" s="108">
        <v>7</v>
      </c>
      <c r="B155" s="109" t="s">
        <v>329</v>
      </c>
      <c r="C155" s="109">
        <v>0</v>
      </c>
      <c r="D155" s="109">
        <v>4</v>
      </c>
      <c r="E155" s="113">
        <v>5400</v>
      </c>
      <c r="F155" s="115">
        <v>21600</v>
      </c>
    </row>
    <row r="156" spans="1:7" ht="31.2" x14ac:dyDescent="0.3">
      <c r="A156" s="108">
        <v>8</v>
      </c>
      <c r="B156" s="109" t="s">
        <v>330</v>
      </c>
      <c r="C156" s="109">
        <v>0</v>
      </c>
      <c r="D156" s="109">
        <v>100</v>
      </c>
      <c r="E156" s="113">
        <v>68.42</v>
      </c>
      <c r="F156" s="115">
        <v>6842.56</v>
      </c>
    </row>
    <row r="157" spans="1:7" ht="16.2" thickBot="1" x14ac:dyDescent="0.35">
      <c r="A157" s="131"/>
      <c r="B157" s="132" t="s">
        <v>90</v>
      </c>
      <c r="C157" s="125" t="s">
        <v>34</v>
      </c>
      <c r="D157" s="125" t="s">
        <v>34</v>
      </c>
      <c r="E157" s="125" t="s">
        <v>34</v>
      </c>
      <c r="F157" s="146">
        <f>SUM(F149:F156)</f>
        <v>200000</v>
      </c>
    </row>
    <row r="160" spans="1:7" ht="29.25" customHeight="1" x14ac:dyDescent="0.3">
      <c r="B160" s="240" t="s">
        <v>352</v>
      </c>
      <c r="C160" s="240"/>
      <c r="D160" s="240"/>
      <c r="E160" s="240"/>
    </row>
    <row r="161" spans="1:5" ht="16.2" thickBot="1" x14ac:dyDescent="0.35"/>
    <row r="162" spans="1:5" ht="46.8" x14ac:dyDescent="0.3">
      <c r="A162" s="105" t="s">
        <v>0</v>
      </c>
      <c r="B162" s="106" t="s">
        <v>161</v>
      </c>
      <c r="C162" s="106" t="s">
        <v>202</v>
      </c>
      <c r="D162" s="106" t="s">
        <v>203</v>
      </c>
      <c r="E162" s="130" t="s">
        <v>204</v>
      </c>
    </row>
    <row r="163" spans="1:5" s="129" customFormat="1" ht="16.2" thickBot="1" x14ac:dyDescent="0.35">
      <c r="A163" s="141">
        <v>1</v>
      </c>
      <c r="B163" s="142">
        <v>2</v>
      </c>
      <c r="C163" s="142">
        <v>3</v>
      </c>
      <c r="D163" s="142">
        <v>4</v>
      </c>
      <c r="E163" s="143">
        <v>5</v>
      </c>
    </row>
    <row r="164" spans="1:5" ht="31.2" x14ac:dyDescent="0.3">
      <c r="A164" s="105">
        <v>1</v>
      </c>
      <c r="B164" s="106" t="s">
        <v>257</v>
      </c>
      <c r="C164" s="106" t="s">
        <v>331</v>
      </c>
      <c r="D164" s="106">
        <v>4</v>
      </c>
      <c r="E164" s="150">
        <v>120000</v>
      </c>
    </row>
    <row r="165" spans="1:5" ht="46.8" x14ac:dyDescent="0.3">
      <c r="A165" s="108">
        <v>2</v>
      </c>
      <c r="B165" s="109" t="s">
        <v>251</v>
      </c>
      <c r="C165" s="109" t="s">
        <v>252</v>
      </c>
      <c r="D165" s="109">
        <v>70</v>
      </c>
      <c r="E165" s="115">
        <v>53000</v>
      </c>
    </row>
    <row r="166" spans="1:5" ht="46.8" x14ac:dyDescent="0.3">
      <c r="A166" s="108">
        <v>3</v>
      </c>
      <c r="B166" s="109" t="s">
        <v>332</v>
      </c>
      <c r="C166" s="109" t="s">
        <v>333</v>
      </c>
      <c r="D166" s="109">
        <v>12</v>
      </c>
      <c r="E166" s="115">
        <v>4092.96</v>
      </c>
    </row>
    <row r="167" spans="1:5" ht="46.8" x14ac:dyDescent="0.3">
      <c r="A167" s="108">
        <v>4</v>
      </c>
      <c r="B167" s="109" t="s">
        <v>253</v>
      </c>
      <c r="C167" s="109" t="s">
        <v>333</v>
      </c>
      <c r="D167" s="109">
        <v>12</v>
      </c>
      <c r="E167" s="115">
        <v>21506.76</v>
      </c>
    </row>
    <row r="168" spans="1:5" ht="46.8" x14ac:dyDescent="0.3">
      <c r="A168" s="108">
        <v>5</v>
      </c>
      <c r="B168" s="109" t="s">
        <v>255</v>
      </c>
      <c r="C168" s="109" t="s">
        <v>333</v>
      </c>
      <c r="D168" s="109">
        <v>12</v>
      </c>
      <c r="E168" s="115">
        <v>20400</v>
      </c>
    </row>
    <row r="169" spans="1:5" ht="31.2" x14ac:dyDescent="0.3">
      <c r="A169" s="108">
        <v>6</v>
      </c>
      <c r="B169" s="109" t="s">
        <v>334</v>
      </c>
      <c r="C169" s="109" t="s">
        <v>335</v>
      </c>
      <c r="D169" s="109">
        <v>12</v>
      </c>
      <c r="E169" s="115">
        <v>36000</v>
      </c>
    </row>
    <row r="170" spans="1:5" ht="46.8" x14ac:dyDescent="0.3">
      <c r="A170" s="108">
        <v>7</v>
      </c>
      <c r="B170" s="109" t="s">
        <v>336</v>
      </c>
      <c r="C170" s="109" t="s">
        <v>333</v>
      </c>
      <c r="D170" s="109">
        <v>4</v>
      </c>
      <c r="E170" s="115">
        <v>10264</v>
      </c>
    </row>
    <row r="171" spans="1:5" ht="31.8" thickBot="1" x14ac:dyDescent="0.35">
      <c r="A171" s="108">
        <v>8</v>
      </c>
      <c r="B171" s="109" t="s">
        <v>337</v>
      </c>
      <c r="C171" s="109" t="s">
        <v>338</v>
      </c>
      <c r="D171" s="109">
        <v>12</v>
      </c>
      <c r="E171" s="115">
        <v>2160</v>
      </c>
    </row>
    <row r="172" spans="1:5" ht="31.2" x14ac:dyDescent="0.3">
      <c r="A172" s="108">
        <v>9</v>
      </c>
      <c r="B172" s="109" t="s">
        <v>339</v>
      </c>
      <c r="C172" s="106" t="s">
        <v>331</v>
      </c>
      <c r="D172" s="109">
        <v>4</v>
      </c>
      <c r="E172" s="115">
        <v>4260</v>
      </c>
    </row>
    <row r="173" spans="1:5" ht="46.8" x14ac:dyDescent="0.3">
      <c r="A173" s="108">
        <v>10</v>
      </c>
      <c r="B173" s="109" t="s">
        <v>340</v>
      </c>
      <c r="C173" s="109" t="s">
        <v>333</v>
      </c>
      <c r="D173" s="109">
        <v>1</v>
      </c>
      <c r="E173" s="115">
        <v>128316.28</v>
      </c>
    </row>
    <row r="174" spans="1:5" ht="16.2" thickBot="1" x14ac:dyDescent="0.35">
      <c r="A174" s="131"/>
      <c r="B174" s="132" t="s">
        <v>90</v>
      </c>
      <c r="C174" s="125" t="s">
        <v>34</v>
      </c>
      <c r="D174" s="125" t="s">
        <v>34</v>
      </c>
      <c r="E174" s="146">
        <f>SUM(E164:E173)</f>
        <v>400000</v>
      </c>
    </row>
    <row r="176" spans="1:5" ht="16.2" thickBot="1" x14ac:dyDescent="0.35">
      <c r="B176" s="240" t="s">
        <v>353</v>
      </c>
      <c r="C176" s="240"/>
      <c r="D176" s="240"/>
      <c r="E176" s="240"/>
    </row>
    <row r="177" spans="1:5" ht="31.2" x14ac:dyDescent="0.3">
      <c r="A177" s="105" t="s">
        <v>0</v>
      </c>
      <c r="B177" s="258" t="s">
        <v>161</v>
      </c>
      <c r="C177" s="259"/>
      <c r="D177" s="106" t="s">
        <v>205</v>
      </c>
      <c r="E177" s="130" t="s">
        <v>206</v>
      </c>
    </row>
    <row r="178" spans="1:5" s="129" customFormat="1" ht="16.2" thickBot="1" x14ac:dyDescent="0.35">
      <c r="A178" s="141">
        <v>1</v>
      </c>
      <c r="B178" s="260">
        <v>2</v>
      </c>
      <c r="C178" s="261"/>
      <c r="D178" s="142">
        <v>4</v>
      </c>
      <c r="E178" s="143">
        <v>5</v>
      </c>
    </row>
    <row r="179" spans="1:5" x14ac:dyDescent="0.3">
      <c r="A179" s="105">
        <v>1</v>
      </c>
      <c r="B179" s="254" t="s">
        <v>259</v>
      </c>
      <c r="C179" s="255"/>
      <c r="D179" s="106">
        <v>1</v>
      </c>
      <c r="E179" s="150">
        <v>6768</v>
      </c>
    </row>
    <row r="180" spans="1:5" x14ac:dyDescent="0.3">
      <c r="A180" s="108">
        <v>2</v>
      </c>
      <c r="B180" s="256" t="s">
        <v>341</v>
      </c>
      <c r="C180" s="257"/>
      <c r="D180" s="109">
        <v>1</v>
      </c>
      <c r="E180" s="115">
        <v>18000</v>
      </c>
    </row>
    <row r="181" spans="1:5" x14ac:dyDescent="0.3">
      <c r="A181" s="108">
        <v>3</v>
      </c>
      <c r="B181" s="256" t="s">
        <v>342</v>
      </c>
      <c r="C181" s="257"/>
      <c r="D181" s="109">
        <v>1</v>
      </c>
      <c r="E181" s="115">
        <v>100000</v>
      </c>
    </row>
    <row r="182" spans="1:5" x14ac:dyDescent="0.3">
      <c r="A182" s="108">
        <v>4</v>
      </c>
      <c r="B182" s="256" t="s">
        <v>343</v>
      </c>
      <c r="C182" s="257"/>
      <c r="D182" s="109">
        <v>1</v>
      </c>
      <c r="E182" s="115">
        <v>8600</v>
      </c>
    </row>
    <row r="183" spans="1:5" ht="46.8" x14ac:dyDescent="0.3">
      <c r="A183" s="108">
        <v>5</v>
      </c>
      <c r="B183" s="151" t="s">
        <v>344</v>
      </c>
      <c r="C183" s="152"/>
      <c r="D183" s="109">
        <v>4</v>
      </c>
      <c r="E183" s="115">
        <v>32000</v>
      </c>
    </row>
    <row r="184" spans="1:5" x14ac:dyDescent="0.3">
      <c r="A184" s="108">
        <v>6</v>
      </c>
      <c r="B184" s="151" t="s">
        <v>345</v>
      </c>
      <c r="C184" s="152"/>
      <c r="D184" s="109">
        <v>4</v>
      </c>
      <c r="E184" s="115">
        <v>16800</v>
      </c>
    </row>
    <row r="185" spans="1:5" x14ac:dyDescent="0.3">
      <c r="A185" s="108">
        <v>7</v>
      </c>
      <c r="B185" s="151" t="s">
        <v>346</v>
      </c>
      <c r="C185" s="152"/>
      <c r="D185" s="109">
        <v>1</v>
      </c>
      <c r="E185" s="115">
        <v>81600</v>
      </c>
    </row>
    <row r="186" spans="1:5" x14ac:dyDescent="0.3">
      <c r="A186" s="108">
        <v>8</v>
      </c>
      <c r="B186" s="256" t="s">
        <v>347</v>
      </c>
      <c r="C186" s="257"/>
      <c r="D186" s="109">
        <v>5</v>
      </c>
      <c r="E186" s="115">
        <v>36232</v>
      </c>
    </row>
    <row r="187" spans="1:5" ht="16.2" thickBot="1" x14ac:dyDescent="0.35">
      <c r="A187" s="131"/>
      <c r="B187" s="253" t="s">
        <v>90</v>
      </c>
      <c r="C187" s="234"/>
      <c r="D187" s="125" t="s">
        <v>34</v>
      </c>
      <c r="E187" s="146">
        <f>SUM(E179:E186)</f>
        <v>300000</v>
      </c>
    </row>
    <row r="189" spans="1:5" ht="30.75" customHeight="1" thickBot="1" x14ac:dyDescent="0.35">
      <c r="B189" s="240" t="s">
        <v>354</v>
      </c>
      <c r="C189" s="240"/>
      <c r="D189" s="240"/>
      <c r="E189" s="240"/>
    </row>
    <row r="190" spans="1:5" ht="46.8" x14ac:dyDescent="0.3">
      <c r="A190" s="105" t="s">
        <v>0</v>
      </c>
      <c r="B190" s="106" t="s">
        <v>161</v>
      </c>
      <c r="C190" s="106" t="s">
        <v>201</v>
      </c>
      <c r="D190" s="106" t="s">
        <v>207</v>
      </c>
      <c r="E190" s="130" t="s">
        <v>208</v>
      </c>
    </row>
    <row r="191" spans="1:5" s="129" customFormat="1" ht="16.2" thickBot="1" x14ac:dyDescent="0.35">
      <c r="A191" s="141">
        <v>1</v>
      </c>
      <c r="B191" s="142">
        <v>2</v>
      </c>
      <c r="C191" s="142">
        <v>3</v>
      </c>
      <c r="D191" s="142">
        <v>4</v>
      </c>
      <c r="E191" s="143">
        <v>5</v>
      </c>
    </row>
    <row r="192" spans="1:5" ht="31.2" x14ac:dyDescent="0.3">
      <c r="A192" s="105">
        <v>1</v>
      </c>
      <c r="B192" s="106" t="s">
        <v>348</v>
      </c>
      <c r="C192" s="106">
        <v>8000</v>
      </c>
      <c r="D192" s="106">
        <v>50</v>
      </c>
      <c r="E192" s="150">
        <v>400000</v>
      </c>
    </row>
    <row r="193" spans="1:5" x14ac:dyDescent="0.3">
      <c r="A193" s="108">
        <v>2</v>
      </c>
      <c r="B193" s="109" t="s">
        <v>349</v>
      </c>
      <c r="C193" s="109">
        <v>10000</v>
      </c>
      <c r="D193" s="109">
        <v>43</v>
      </c>
      <c r="E193" s="115">
        <v>430000</v>
      </c>
    </row>
    <row r="194" spans="1:5" ht="31.2" x14ac:dyDescent="0.3">
      <c r="A194" s="108">
        <v>3</v>
      </c>
      <c r="B194" s="109" t="s">
        <v>267</v>
      </c>
      <c r="C194" s="109">
        <v>1000</v>
      </c>
      <c r="D194" s="109">
        <v>120</v>
      </c>
      <c r="E194" s="115">
        <v>120000</v>
      </c>
    </row>
    <row r="195" spans="1:5" ht="31.2" x14ac:dyDescent="0.3">
      <c r="A195" s="108">
        <v>4</v>
      </c>
      <c r="B195" s="109" t="s">
        <v>266</v>
      </c>
      <c r="C195" s="109">
        <v>1000</v>
      </c>
      <c r="D195" s="109">
        <v>200</v>
      </c>
      <c r="E195" s="115">
        <v>200000</v>
      </c>
    </row>
    <row r="196" spans="1:5" ht="31.2" x14ac:dyDescent="0.3">
      <c r="A196" s="108">
        <v>5</v>
      </c>
      <c r="B196" s="109" t="s">
        <v>350</v>
      </c>
      <c r="C196" s="109">
        <v>38</v>
      </c>
      <c r="D196" s="109">
        <v>2500</v>
      </c>
      <c r="E196" s="115">
        <v>95000</v>
      </c>
    </row>
    <row r="197" spans="1:5" ht="16.2" thickBot="1" x14ac:dyDescent="0.35">
      <c r="A197" s="131"/>
      <c r="B197" s="132" t="s">
        <v>90</v>
      </c>
      <c r="C197" s="125"/>
      <c r="D197" s="125" t="s">
        <v>34</v>
      </c>
      <c r="E197" s="146">
        <f>SUM(E192:E196)</f>
        <v>1245000</v>
      </c>
    </row>
    <row r="198" spans="1:5" x14ac:dyDescent="0.3">
      <c r="A198" s="140"/>
      <c r="B198" s="140"/>
      <c r="C198" s="148"/>
      <c r="D198" s="148"/>
      <c r="E198" s="155"/>
    </row>
    <row r="199" spans="1:5" x14ac:dyDescent="0.3">
      <c r="A199" s="140"/>
      <c r="B199" s="140"/>
      <c r="C199" s="148"/>
      <c r="D199" s="148"/>
      <c r="E199" s="155"/>
    </row>
    <row r="200" spans="1:5" x14ac:dyDescent="0.3">
      <c r="B200" s="117" t="s">
        <v>231</v>
      </c>
      <c r="D200" s="117" t="s">
        <v>232</v>
      </c>
    </row>
  </sheetData>
  <mergeCells count="63">
    <mergeCell ref="B187:C187"/>
    <mergeCell ref="B189:E189"/>
    <mergeCell ref="B96:F96"/>
    <mergeCell ref="B112:C112"/>
    <mergeCell ref="D112:E112"/>
    <mergeCell ref="B179:C179"/>
    <mergeCell ref="B180:C180"/>
    <mergeCell ref="B181:C181"/>
    <mergeCell ref="B182:C182"/>
    <mergeCell ref="B186:C186"/>
    <mergeCell ref="B160:E160"/>
    <mergeCell ref="B176:E176"/>
    <mergeCell ref="B177:C177"/>
    <mergeCell ref="B178:C178"/>
    <mergeCell ref="B143:C143"/>
    <mergeCell ref="D143:E143"/>
    <mergeCell ref="B145:E145"/>
    <mergeCell ref="B91:D91"/>
    <mergeCell ref="B92:D92"/>
    <mergeCell ref="B86:D86"/>
    <mergeCell ref="B87:D87"/>
    <mergeCell ref="B88:D88"/>
    <mergeCell ref="B89:D89"/>
    <mergeCell ref="B90:D90"/>
    <mergeCell ref="B129:E129"/>
    <mergeCell ref="B132:C132"/>
    <mergeCell ref="D132:E132"/>
    <mergeCell ref="B140:E140"/>
    <mergeCell ref="H8:I8"/>
    <mergeCell ref="H9:I9"/>
    <mergeCell ref="D11:F11"/>
    <mergeCell ref="B12:H12"/>
    <mergeCell ref="A14:B14"/>
    <mergeCell ref="C14:D14"/>
    <mergeCell ref="H7:I7"/>
    <mergeCell ref="H1:I1"/>
    <mergeCell ref="H2:I2"/>
    <mergeCell ref="H3:I3"/>
    <mergeCell ref="H5:I5"/>
    <mergeCell ref="H6:I6"/>
    <mergeCell ref="D15:H15"/>
    <mergeCell ref="B17:I17"/>
    <mergeCell ref="A19:A21"/>
    <mergeCell ref="B19:B21"/>
    <mergeCell ref="C19:C21"/>
    <mergeCell ref="D19:G19"/>
    <mergeCell ref="H19:H21"/>
    <mergeCell ref="I19:I21"/>
    <mergeCell ref="D20:D21"/>
    <mergeCell ref="E20:G20"/>
    <mergeCell ref="A15:C15"/>
    <mergeCell ref="A69:B69"/>
    <mergeCell ref="B78:D78"/>
    <mergeCell ref="B99:C99"/>
    <mergeCell ref="D99:E99"/>
    <mergeCell ref="B79:D79"/>
    <mergeCell ref="B80:D80"/>
    <mergeCell ref="B83:D83"/>
    <mergeCell ref="B84:D84"/>
    <mergeCell ref="B85:D85"/>
    <mergeCell ref="B76:G76"/>
    <mergeCell ref="B81:D81"/>
    <mergeCell ref="B82:D82"/>
  </mergeCells>
  <pageMargins left="0.70866141732283472" right="0.70866141732283472" top="0.7480314960629921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 лист</vt:lpstr>
      <vt:lpstr>таблица 1</vt:lpstr>
      <vt:lpstr>таблица 2</vt:lpstr>
      <vt:lpstr>таблица 3</vt:lpstr>
      <vt:lpstr>таблица 4</vt:lpstr>
      <vt:lpstr>Таблица 2.1</vt:lpstr>
      <vt:lpstr>обоснования бюджет</vt:lpstr>
      <vt:lpstr>обоснования внебюджет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2018-07-02T08:45:57Z</dcterms:modified>
</cp:coreProperties>
</file>